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19440" windowHeight="15150"/>
  </bookViews>
  <sheets>
    <sheet name="1（入力はこのシートにしてください）" sheetId="2" r:id="rId1"/>
    <sheet name="2" sheetId="4" r:id="rId2"/>
    <sheet name="3" sheetId="5" r:id="rId3"/>
    <sheet name="4" sheetId="7" r:id="rId4"/>
  </sheets>
  <definedNames>
    <definedName name="_xlnm.Print_Area" localSheetId="0">'1（入力はこのシートにしてください）'!$A$1:$W$44</definedName>
    <definedName name="_xlnm.Print_Area" localSheetId="2">'3'!$A$1:$W$41</definedName>
    <definedName name="_xlnm.Print_Area" localSheetId="3">'4'!$A$1:$W$42</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34" i="2" l="1"/>
  <c r="H36" i="2" s="1"/>
  <c r="F35" i="2"/>
  <c r="H24" i="2"/>
  <c r="F24" i="2"/>
  <c r="T24" i="2" l="1"/>
  <c r="L10" i="2" s="1"/>
  <c r="L10" i="7" s="1"/>
  <c r="H26" i="2"/>
  <c r="H26" i="4" s="1"/>
  <c r="H33" i="4"/>
  <c r="C15" i="4"/>
  <c r="T25" i="4"/>
  <c r="F24" i="4"/>
  <c r="F34" i="4"/>
  <c r="H25" i="2"/>
  <c r="H25" i="4" s="1"/>
  <c r="T28" i="2"/>
  <c r="N12" i="2"/>
  <c r="N12" i="5" s="1"/>
  <c r="T29" i="2"/>
  <c r="T30" i="2"/>
  <c r="T31" i="2"/>
  <c r="T31" i="4" s="1"/>
  <c r="T32" i="2"/>
  <c r="T32" i="4"/>
  <c r="C3" i="4"/>
  <c r="N5" i="4"/>
  <c r="P5" i="4"/>
  <c r="Q5" i="4"/>
  <c r="T5" i="4"/>
  <c r="U5" i="4"/>
  <c r="C16" i="4"/>
  <c r="C17" i="4"/>
  <c r="C18" i="4"/>
  <c r="C19" i="4"/>
  <c r="I21" i="4"/>
  <c r="R21" i="4"/>
  <c r="I22" i="4"/>
  <c r="R22" i="4"/>
  <c r="I23" i="4"/>
  <c r="R23" i="4"/>
  <c r="T26" i="4"/>
  <c r="H27" i="4"/>
  <c r="T27" i="4"/>
  <c r="T28" i="4"/>
  <c r="H29" i="4"/>
  <c r="T29" i="4"/>
  <c r="U29" i="4"/>
  <c r="T30" i="4"/>
  <c r="U30" i="4"/>
  <c r="H31" i="4"/>
  <c r="U31" i="4"/>
  <c r="U32" i="4"/>
  <c r="F33" i="4"/>
  <c r="O33" i="4"/>
  <c r="H34" i="4"/>
  <c r="C3" i="5"/>
  <c r="N5" i="5"/>
  <c r="P5" i="5"/>
  <c r="Q5" i="5"/>
  <c r="T5" i="5"/>
  <c r="U5" i="5"/>
  <c r="C15" i="5"/>
  <c r="C16" i="5"/>
  <c r="C17" i="5"/>
  <c r="C18" i="5"/>
  <c r="C19" i="5"/>
  <c r="C3" i="7"/>
  <c r="N5" i="7"/>
  <c r="P5" i="7"/>
  <c r="Q5" i="7"/>
  <c r="T5" i="7"/>
  <c r="U5" i="7"/>
  <c r="C15" i="7"/>
  <c r="C16" i="7"/>
  <c r="C17" i="7"/>
  <c r="C18" i="7"/>
  <c r="C19" i="7"/>
  <c r="N12" i="7"/>
  <c r="T12" i="2"/>
  <c r="L12" i="2"/>
  <c r="L12" i="4" s="1"/>
  <c r="W12" i="2"/>
  <c r="W12" i="7" s="1"/>
  <c r="Q12" i="2"/>
  <c r="Q12" i="4"/>
  <c r="J12" i="2"/>
  <c r="V12" i="2"/>
  <c r="V12" i="7" s="1"/>
  <c r="P12" i="2"/>
  <c r="P12" i="5" s="1"/>
  <c r="U12" i="2"/>
  <c r="U12" i="5"/>
  <c r="Q12" i="5"/>
  <c r="W12" i="4"/>
  <c r="W12" i="5"/>
  <c r="T12" i="7"/>
  <c r="T12" i="4"/>
  <c r="T12" i="5"/>
  <c r="V12" i="5"/>
  <c r="L12" i="5"/>
  <c r="U12" i="4"/>
  <c r="U12" i="7"/>
  <c r="P12" i="7"/>
  <c r="J12" i="4"/>
  <c r="J12" i="5"/>
  <c r="J12" i="7"/>
  <c r="H24" i="4"/>
  <c r="V25" i="4"/>
  <c r="Q12" i="7"/>
  <c r="Q10" i="2"/>
  <c r="Q10" i="7" s="1"/>
  <c r="T10" i="2"/>
  <c r="T10" i="4" s="1"/>
  <c r="T10" i="5"/>
  <c r="T24" i="4" l="1"/>
  <c r="U10" i="2"/>
  <c r="U10" i="7" s="1"/>
  <c r="Q10" i="5"/>
  <c r="W10" i="2"/>
  <c r="W10" i="5" s="1"/>
  <c r="V10" i="2"/>
  <c r="V10" i="5" s="1"/>
  <c r="Q10" i="4"/>
  <c r="P10" i="2"/>
  <c r="P10" i="7" s="1"/>
  <c r="J10" i="2"/>
  <c r="J10" i="5" s="1"/>
  <c r="N10" i="2"/>
  <c r="N10" i="5" s="1"/>
  <c r="T10" i="7"/>
  <c r="L10" i="4"/>
  <c r="H28" i="2"/>
  <c r="H28" i="4" s="1"/>
  <c r="V26" i="4"/>
  <c r="V28" i="4"/>
  <c r="L10" i="5"/>
  <c r="H35" i="4"/>
  <c r="L12" i="7"/>
  <c r="V24" i="4"/>
  <c r="V27" i="4"/>
  <c r="P12" i="4"/>
  <c r="V12" i="4"/>
  <c r="N12" i="4"/>
  <c r="U10" i="5" l="1"/>
  <c r="N10" i="7"/>
  <c r="W10" i="4"/>
  <c r="U10" i="4"/>
  <c r="P10" i="4"/>
  <c r="V10" i="4"/>
  <c r="V10" i="7"/>
  <c r="P10" i="5"/>
  <c r="J10" i="4"/>
  <c r="J10" i="7"/>
  <c r="W10" i="7"/>
  <c r="N10" i="4"/>
  <c r="W14" i="2"/>
  <c r="P14" i="2"/>
  <c r="Q8" i="2"/>
  <c r="L14" i="2"/>
  <c r="V8" i="2"/>
  <c r="N8" i="2"/>
  <c r="N14" i="2"/>
  <c r="U8" i="2"/>
  <c r="L8" i="2"/>
  <c r="T8" i="2"/>
  <c r="J8" i="2"/>
  <c r="V14" i="2"/>
  <c r="U14" i="2"/>
  <c r="T14" i="2"/>
  <c r="W8" i="2"/>
  <c r="Q14" i="2"/>
  <c r="P8" i="2"/>
  <c r="J14" i="2"/>
  <c r="J14" i="4" l="1"/>
  <c r="J14" i="5"/>
  <c r="J14" i="7"/>
  <c r="Q14" i="5"/>
  <c r="Q14" i="7"/>
  <c r="Q14" i="4"/>
  <c r="T14" i="7"/>
  <c r="T14" i="5"/>
  <c r="T14" i="4"/>
  <c r="V14" i="5"/>
  <c r="V14" i="4"/>
  <c r="V14" i="7"/>
  <c r="T8" i="5"/>
  <c r="T8" i="4"/>
  <c r="T8" i="7"/>
  <c r="U8" i="4"/>
  <c r="U8" i="5"/>
  <c r="U8" i="7"/>
  <c r="N8" i="4"/>
  <c r="N8" i="5"/>
  <c r="N8" i="7"/>
  <c r="L14" i="4"/>
  <c r="L14" i="5"/>
  <c r="L14" i="7"/>
  <c r="P14" i="4"/>
  <c r="P14" i="7"/>
  <c r="P14" i="5"/>
  <c r="P8" i="4"/>
  <c r="P8" i="7"/>
  <c r="P8" i="5"/>
  <c r="W8" i="5"/>
  <c r="W8" i="7"/>
  <c r="W8" i="4"/>
  <c r="U14" i="4"/>
  <c r="U14" i="5"/>
  <c r="U14" i="7"/>
  <c r="R8" i="4"/>
  <c r="R8" i="5"/>
  <c r="J8" i="4"/>
  <c r="J8" i="7"/>
  <c r="R8" i="7"/>
  <c r="J8" i="5"/>
  <c r="L8" i="7"/>
  <c r="L8" i="5"/>
  <c r="L8" i="4"/>
  <c r="N14" i="7"/>
  <c r="N14" i="4"/>
  <c r="N14" i="5"/>
  <c r="V8" i="7"/>
  <c r="V8" i="5"/>
  <c r="V8" i="4"/>
  <c r="Q8" i="4"/>
  <c r="Q8" i="5"/>
  <c r="Q8" i="7"/>
  <c r="W14" i="5"/>
  <c r="W14" i="4"/>
  <c r="W14" i="7"/>
</calcChain>
</file>

<file path=xl/comments1.xml><?xml version="1.0" encoding="utf-8"?>
<comments xmlns="http://schemas.openxmlformats.org/spreadsheetml/2006/main">
  <authors>
    <author>さとうかずひろ</author>
    <author>佐藤　和弘</author>
    <author xml:space="preserve"> </author>
  </authors>
  <commentList>
    <comment ref="A2" authorId="0">
      <text>
        <r>
          <rPr>
            <sz val="12"/>
            <color indexed="81"/>
            <rFont val="ＭＳ Ｐゴシック"/>
            <family val="3"/>
            <charset val="128"/>
          </rPr>
          <t>データを打ち込むのはこのシートだけです。
計算式のセル及び書き込む必要のないセルは書き込み不可にしています。
黄色のセルは入力可能です。
福利厚生の負担金と退職準備積立金の計算式は不要な場合は削除してください。
印刷する時には印刷範囲を「ブック全体」にすれば１度の指示ですべてのシートが印刷されます。</t>
        </r>
      </text>
    </comment>
    <comment ref="C17" authorId="1">
      <text>
        <r>
          <rPr>
            <sz val="12"/>
            <color indexed="81"/>
            <rFont val="ＭＳ Ｐゴシック"/>
            <family val="3"/>
            <charset val="128"/>
          </rPr>
          <t>高梁市は「高梁市役所」
高梁地域事務組合は「高梁地域事務組合」と入力してください。
（その他の団体は自由です。）
福利厚生部門負担金率の表記に反映されます。</t>
        </r>
      </text>
    </comment>
    <comment ref="B20" authorId="0">
      <text>
        <r>
          <rPr>
            <sz val="12"/>
            <color indexed="81"/>
            <rFont val="ＭＳ Ｐゴシック"/>
            <family val="3"/>
            <charset val="128"/>
          </rPr>
          <t>以下に入力する数字は半角でお願いします。なお単位、カンマは自動的に付加されますので数字だけ入力してください。</t>
        </r>
      </text>
    </comment>
    <comment ref="R21" authorId="1">
      <text>
        <r>
          <rPr>
            <sz val="12"/>
            <color indexed="81"/>
            <rFont val="ＭＳ Ｐゴシック"/>
            <family val="3"/>
            <charset val="128"/>
          </rPr>
          <t>ここに数値を入力すると、退職手当の負担金が計算されます。
逆に負担金を出したくない場合は、この欄を空欄にしてください。</t>
        </r>
      </text>
    </comment>
    <comment ref="R22" authorId="1">
      <text>
        <r>
          <rPr>
            <sz val="12"/>
            <color indexed="81"/>
            <rFont val="ＭＳ Ｐゴシック"/>
            <family val="3"/>
            <charset val="128"/>
          </rPr>
          <t>ここに数値を入力すると、福利厚生の拠出金が計算されます。
逆に拠出金を出したくない場合は、この欄を空欄にしてください。</t>
        </r>
      </text>
    </comment>
    <comment ref="F24" authorId="2">
      <text>
        <r>
          <rPr>
            <sz val="9"/>
            <color indexed="81"/>
            <rFont val="ＭＳ Ｐゴシック"/>
            <family val="3"/>
            <charset val="128"/>
          </rPr>
          <t>令和5年度～令和１３年度まで88/1000になります。</t>
        </r>
      </text>
    </comment>
    <comment ref="T24" authorId="1">
      <text>
        <r>
          <rPr>
            <sz val="12"/>
            <color indexed="81"/>
            <rFont val="ＭＳ Ｐゴシック"/>
            <family val="3"/>
            <charset val="128"/>
          </rPr>
          <t>準備積立をしていない団体は、ここの計算式を消してください。</t>
        </r>
      </text>
    </comment>
    <comment ref="U29" authorId="1">
      <text>
        <r>
          <rPr>
            <sz val="12"/>
            <color indexed="81"/>
            <rFont val="ＭＳ Ｐゴシック"/>
            <family val="3"/>
            <charset val="128"/>
          </rPr>
          <t>退手過不足額のうち一般負担金部分はこの欄に入力してください。</t>
        </r>
      </text>
    </comment>
    <comment ref="U30" authorId="1">
      <text>
        <r>
          <rPr>
            <sz val="12"/>
            <color indexed="81"/>
            <rFont val="ＭＳ Ｐゴシック"/>
            <family val="3"/>
            <charset val="128"/>
          </rPr>
          <t>退手過不足分のうち準備積立部分はこの欄に入力してください。</t>
        </r>
      </text>
    </comment>
    <comment ref="U31" authorId="1">
      <text>
        <r>
          <rPr>
            <sz val="12"/>
            <color indexed="81"/>
            <rFont val="ＭＳ Ｐゴシック"/>
            <family val="3"/>
            <charset val="128"/>
          </rPr>
          <t>福利厚生過不足分のうち負担金部分はこの欄に入力してください。</t>
        </r>
      </text>
    </comment>
    <comment ref="U32" authorId="1">
      <text>
        <r>
          <rPr>
            <sz val="12"/>
            <color indexed="81"/>
            <rFont val="ＭＳ Ｐゴシック"/>
            <family val="3"/>
            <charset val="128"/>
          </rPr>
          <t>福利厚生過不足分のうち拠出金部分はこの欄に入力してください。</t>
        </r>
      </text>
    </comment>
    <comment ref="H33" authorId="1">
      <text>
        <r>
          <rPr>
            <sz val="12"/>
            <color indexed="81"/>
            <rFont val="ＭＳ Ｐゴシック"/>
            <family val="3"/>
            <charset val="128"/>
          </rPr>
          <t>組合がお知らせした金額を入力してください。</t>
        </r>
      </text>
    </comment>
    <comment ref="H34" authorId="1">
      <text>
        <r>
          <rPr>
            <sz val="12"/>
            <color indexed="81"/>
            <rFont val="ＭＳ Ｐゴシック"/>
            <family val="3"/>
            <charset val="128"/>
          </rPr>
          <t>計算結果が拠出金の合計と合わない場合は、組合にご連絡ください。</t>
        </r>
      </text>
    </comment>
  </commentList>
</comments>
</file>

<file path=xl/sharedStrings.xml><?xml version="1.0" encoding="utf-8"?>
<sst xmlns="http://schemas.openxmlformats.org/spreadsheetml/2006/main" count="198" uniqueCount="93">
  <si>
    <t>岡山県市町村総合事務組合</t>
    <rPh sb="0" eb="3">
      <t>オカヤマケン</t>
    </rPh>
    <rPh sb="3" eb="6">
      <t>シチョウソン</t>
    </rPh>
    <rPh sb="6" eb="8">
      <t>ソウゴウ</t>
    </rPh>
    <rPh sb="8" eb="10">
      <t>ジム</t>
    </rPh>
    <rPh sb="10" eb="12">
      <t>クミアイ</t>
    </rPh>
    <phoneticPr fontId="2"/>
  </si>
  <si>
    <t>特別負担金</t>
    <rPh sb="0" eb="2">
      <t>トクベツ</t>
    </rPh>
    <rPh sb="2" eb="5">
      <t>フタンキン</t>
    </rPh>
    <phoneticPr fontId="2"/>
  </si>
  <si>
    <t>非公災</t>
    <rPh sb="0" eb="1">
      <t>ヒ</t>
    </rPh>
    <rPh sb="1" eb="2">
      <t>オオヤケ</t>
    </rPh>
    <rPh sb="2" eb="3">
      <t>ワザワ</t>
    </rPh>
    <phoneticPr fontId="2"/>
  </si>
  <si>
    <t>一般負担金</t>
    <rPh sb="0" eb="2">
      <t>イッパン</t>
    </rPh>
    <rPh sb="2" eb="5">
      <t>フタンキン</t>
    </rPh>
    <phoneticPr fontId="2"/>
  </si>
  <si>
    <t>福利厚生</t>
    <rPh sb="0" eb="2">
      <t>フクリ</t>
    </rPh>
    <rPh sb="2" eb="4">
      <t>コウセイ</t>
    </rPh>
    <phoneticPr fontId="2"/>
  </si>
  <si>
    <t>円</t>
    <rPh sb="0" eb="1">
      <t>エン</t>
    </rPh>
    <phoneticPr fontId="2"/>
  </si>
  <si>
    <t>人員</t>
    <rPh sb="0" eb="2">
      <t>ジンイン</t>
    </rPh>
    <phoneticPr fontId="2"/>
  </si>
  <si>
    <t>退職手当</t>
    <rPh sb="0" eb="2">
      <t>タイショク</t>
    </rPh>
    <rPh sb="2" eb="4">
      <t>テアテ</t>
    </rPh>
    <phoneticPr fontId="2"/>
  </si>
  <si>
    <t>ご依頼日</t>
    <rPh sb="1" eb="3">
      <t>イライ</t>
    </rPh>
    <rPh sb="3" eb="4">
      <t>ビ</t>
    </rPh>
    <phoneticPr fontId="2"/>
  </si>
  <si>
    <t>振込先</t>
    <rPh sb="0" eb="3">
      <t>フリコミサキ</t>
    </rPh>
    <phoneticPr fontId="2"/>
  </si>
  <si>
    <t>口座番号</t>
    <rPh sb="0" eb="2">
      <t>コウザ</t>
    </rPh>
    <rPh sb="2" eb="4">
      <t>バンゴウ</t>
    </rPh>
    <phoneticPr fontId="2"/>
  </si>
  <si>
    <t>照合印</t>
    <rPh sb="0" eb="2">
      <t>ショウゴウ</t>
    </rPh>
    <rPh sb="2" eb="3">
      <t>イン</t>
    </rPh>
    <phoneticPr fontId="2"/>
  </si>
  <si>
    <t>千</t>
    <rPh sb="0" eb="1">
      <t>セン</t>
    </rPh>
    <phoneticPr fontId="2"/>
  </si>
  <si>
    <t>（おなまえ）</t>
    <phoneticPr fontId="2"/>
  </si>
  <si>
    <t>普通　Ｎｏ．</t>
    <rPh sb="0" eb="2">
      <t>フツウ</t>
    </rPh>
    <phoneticPr fontId="2"/>
  </si>
  <si>
    <t>一般職</t>
    <rPh sb="0" eb="3">
      <t>イッパンショク</t>
    </rPh>
    <phoneticPr fontId="2"/>
  </si>
  <si>
    <t>特別職</t>
    <rPh sb="0" eb="3">
      <t>トクベツショク</t>
    </rPh>
    <phoneticPr fontId="2"/>
  </si>
  <si>
    <t>計</t>
    <rPh sb="0" eb="1">
      <t>ケイ</t>
    </rPh>
    <phoneticPr fontId="2"/>
  </si>
  <si>
    <t>×10/1,000</t>
    <phoneticPr fontId="2"/>
  </si>
  <si>
    <t>前月迄の</t>
    <rPh sb="0" eb="2">
      <t>ゼンゲツ</t>
    </rPh>
    <rPh sb="2" eb="3">
      <t>マデ</t>
    </rPh>
    <phoneticPr fontId="2"/>
  </si>
  <si>
    <t>合　　　計</t>
    <rPh sb="0" eb="1">
      <t>ゴウ</t>
    </rPh>
    <rPh sb="4" eb="5">
      <t>ケイ</t>
    </rPh>
    <phoneticPr fontId="2"/>
  </si>
  <si>
    <t>中国銀行大元支店</t>
    <rPh sb="0" eb="2">
      <t>チュウゴク</t>
    </rPh>
    <rPh sb="2" eb="4">
      <t>ギンコウ</t>
    </rPh>
    <rPh sb="4" eb="6">
      <t>オオモト</t>
    </rPh>
    <rPh sb="6" eb="8">
      <t>シテン</t>
    </rPh>
    <phoneticPr fontId="2"/>
  </si>
  <si>
    <t>お受取人</t>
    <rPh sb="1" eb="2">
      <t>ウ</t>
    </rPh>
    <rPh sb="2" eb="3">
      <t>ト</t>
    </rPh>
    <rPh sb="3" eb="4">
      <t>ヒト</t>
    </rPh>
    <phoneticPr fontId="2"/>
  </si>
  <si>
    <t>給料月額(Ａ)</t>
    <rPh sb="0" eb="2">
      <t>キュウリョウ</t>
    </rPh>
    <rPh sb="2" eb="4">
      <t>ゲツガク</t>
    </rPh>
    <phoneticPr fontId="2"/>
  </si>
  <si>
    <t>給料月額(Ｂ)</t>
    <rPh sb="0" eb="2">
      <t>キュウリョウ</t>
    </rPh>
    <rPh sb="2" eb="4">
      <t>ゲツガク</t>
    </rPh>
    <phoneticPr fontId="2"/>
  </si>
  <si>
    <t>給料月額(C)</t>
    <rPh sb="0" eb="2">
      <t>キュウリョウ</t>
    </rPh>
    <rPh sb="2" eb="4">
      <t>ゲツガク</t>
    </rPh>
    <phoneticPr fontId="2"/>
  </si>
  <si>
    <t>償還元金</t>
    <rPh sb="0" eb="2">
      <t>ショウカン</t>
    </rPh>
    <rPh sb="2" eb="4">
      <t>ガンキン</t>
    </rPh>
    <phoneticPr fontId="2"/>
  </si>
  <si>
    <t>償還利子</t>
    <rPh sb="0" eb="2">
      <t>ショウカン</t>
    </rPh>
    <rPh sb="2" eb="4">
      <t>リシ</t>
    </rPh>
    <phoneticPr fontId="2"/>
  </si>
  <si>
    <t>負　　担　　金　　等　　明　　細　　書</t>
    <rPh sb="0" eb="1">
      <t>フ</t>
    </rPh>
    <rPh sb="3" eb="4">
      <t>ニナ</t>
    </rPh>
    <rPh sb="6" eb="7">
      <t>キン</t>
    </rPh>
    <rPh sb="9" eb="10">
      <t>トウ</t>
    </rPh>
    <rPh sb="12" eb="13">
      <t>メイ</t>
    </rPh>
    <rPh sb="15" eb="16">
      <t>ホソ</t>
    </rPh>
    <rPh sb="18" eb="19">
      <t>ショ</t>
    </rPh>
    <phoneticPr fontId="2"/>
  </si>
  <si>
    <t>金　　　　額</t>
    <rPh sb="0" eb="1">
      <t>キン</t>
    </rPh>
    <rPh sb="5" eb="6">
      <t>ガク</t>
    </rPh>
    <phoneticPr fontId="2"/>
  </si>
  <si>
    <t>ご依頼人</t>
    <rPh sb="1" eb="3">
      <t>イライ</t>
    </rPh>
    <rPh sb="3" eb="4">
      <t>ニン</t>
    </rPh>
    <phoneticPr fontId="2"/>
  </si>
  <si>
    <t>過不足額</t>
    <rPh sb="0" eb="3">
      <t>カフソク</t>
    </rPh>
    <rPh sb="3" eb="4">
      <t>ガク</t>
    </rPh>
    <phoneticPr fontId="2"/>
  </si>
  <si>
    <t>①</t>
    <phoneticPr fontId="2"/>
  </si>
  <si>
    <t>③</t>
    <phoneticPr fontId="2"/>
  </si>
  <si>
    <t>百万</t>
    <rPh sb="0" eb="2">
      <t>ヒャクマン</t>
    </rPh>
    <phoneticPr fontId="2"/>
  </si>
  <si>
    <t>(Ｃ)×298/1,000</t>
    <phoneticPr fontId="2"/>
  </si>
  <si>
    <t>退手</t>
    <rPh sb="0" eb="1">
      <t>シリゾ</t>
    </rPh>
    <rPh sb="1" eb="2">
      <t>テ</t>
    </rPh>
    <phoneticPr fontId="2"/>
  </si>
  <si>
    <t>福利</t>
    <rPh sb="0" eb="2">
      <t>フクリ</t>
    </rPh>
    <phoneticPr fontId="2"/>
  </si>
  <si>
    <t>貸付</t>
    <rPh sb="0" eb="2">
      <t>カシツケ</t>
    </rPh>
    <phoneticPr fontId="2"/>
  </si>
  <si>
    <t>退職準備</t>
    <rPh sb="0" eb="2">
      <t>タイショク</t>
    </rPh>
    <rPh sb="2" eb="4">
      <t>ジュンビ</t>
    </rPh>
    <phoneticPr fontId="2"/>
  </si>
  <si>
    <t>積立金</t>
    <rPh sb="0" eb="3">
      <t>ツミタテキン</t>
    </rPh>
    <phoneticPr fontId="2"/>
  </si>
  <si>
    <t>（(Ａ)＋(Ｃ)）</t>
    <phoneticPr fontId="2"/>
  </si>
  <si>
    <t>（(Ａ)＋(Ｃ)）×2/1,000</t>
    <phoneticPr fontId="2"/>
  </si>
  <si>
    <t>退手負担金　　（一般職・　　特別職等）</t>
    <rPh sb="0" eb="1">
      <t>シリゾ</t>
    </rPh>
    <rPh sb="1" eb="2">
      <t>テ</t>
    </rPh>
    <rPh sb="2" eb="5">
      <t>フタンキン</t>
    </rPh>
    <rPh sb="8" eb="11">
      <t>イッパンショク</t>
    </rPh>
    <rPh sb="14" eb="17">
      <t>トクベツショク</t>
    </rPh>
    <rPh sb="17" eb="18">
      <t>トウ</t>
    </rPh>
    <phoneticPr fontId="2"/>
  </si>
  <si>
    <t>備考（過不足の理由，負担金種別及び全額償還等について）</t>
    <rPh sb="0" eb="2">
      <t>ビコウ</t>
    </rPh>
    <rPh sb="3" eb="6">
      <t>カフソク</t>
    </rPh>
    <rPh sb="7" eb="9">
      <t>リユウ</t>
    </rPh>
    <rPh sb="10" eb="13">
      <t>フタンキン</t>
    </rPh>
    <rPh sb="13" eb="15">
      <t>シュベツ</t>
    </rPh>
    <rPh sb="15" eb="16">
      <t>オヨ</t>
    </rPh>
    <rPh sb="17" eb="19">
      <t>ゼンガク</t>
    </rPh>
    <rPh sb="19" eb="21">
      <t>ショウカン</t>
    </rPh>
    <rPh sb="21" eb="22">
      <t>トウ</t>
    </rPh>
    <phoneticPr fontId="2"/>
  </si>
  <si>
    <r>
      <t xml:space="preserve">総合事務負担金
</t>
    </r>
    <r>
      <rPr>
        <sz val="8"/>
        <rFont val="ＭＳ Ｐ明朝"/>
        <family val="1"/>
        <charset val="128"/>
      </rPr>
      <t>①＋②＋③</t>
    </r>
    <rPh sb="0" eb="2">
      <t>ソウゴウ</t>
    </rPh>
    <rPh sb="2" eb="4">
      <t>ジム</t>
    </rPh>
    <rPh sb="4" eb="7">
      <t>フタンキン</t>
    </rPh>
    <phoneticPr fontId="2"/>
  </si>
  <si>
    <t>④</t>
    <phoneticPr fontId="2"/>
  </si>
  <si>
    <t>⑤</t>
    <phoneticPr fontId="2"/>
  </si>
  <si>
    <t>退手準備積立金④</t>
    <rPh sb="0" eb="1">
      <t>タイ</t>
    </rPh>
    <rPh sb="1" eb="2">
      <t>テ</t>
    </rPh>
    <rPh sb="2" eb="4">
      <t>ジュンビ</t>
    </rPh>
    <rPh sb="4" eb="7">
      <t>ツミタテキン</t>
    </rPh>
    <phoneticPr fontId="2"/>
  </si>
  <si>
    <t>貸付償還金⑤</t>
    <rPh sb="0" eb="2">
      <t>カシツケ</t>
    </rPh>
    <rPh sb="2" eb="5">
      <t>ショウカンキン</t>
    </rPh>
    <phoneticPr fontId="2"/>
  </si>
  <si>
    <t>②</t>
    <phoneticPr fontId="2"/>
  </si>
  <si>
    <t>（取扱店⇒依頼人）</t>
    <rPh sb="1" eb="3">
      <t>トリアツカ</t>
    </rPh>
    <rPh sb="3" eb="4">
      <t>テン</t>
    </rPh>
    <rPh sb="5" eb="8">
      <t>イライニン</t>
    </rPh>
    <phoneticPr fontId="2"/>
  </si>
  <si>
    <t>取扱店領収印</t>
    <rPh sb="0" eb="2">
      <t>トリアツカ</t>
    </rPh>
    <rPh sb="2" eb="3">
      <t>テン</t>
    </rPh>
    <rPh sb="3" eb="5">
      <t>リョウシュウ</t>
    </rPh>
    <rPh sb="5" eb="6">
      <t>イン</t>
    </rPh>
    <phoneticPr fontId="2"/>
  </si>
  <si>
    <t>①</t>
    <phoneticPr fontId="2"/>
  </si>
  <si>
    <t>④</t>
    <phoneticPr fontId="2"/>
  </si>
  <si>
    <t>（(Ａ)＋(Ｃ)）</t>
    <phoneticPr fontId="2"/>
  </si>
  <si>
    <t>(Ｃ)×298/1,000</t>
    <phoneticPr fontId="2"/>
  </si>
  <si>
    <t>×10/1,000</t>
    <phoneticPr fontId="2"/>
  </si>
  <si>
    <t>（(Ａ)＋(Ｃ)）×2/1,000</t>
    <phoneticPr fontId="2"/>
  </si>
  <si>
    <t>⑤</t>
    <phoneticPr fontId="2"/>
  </si>
  <si>
    <t>②</t>
    <phoneticPr fontId="2"/>
  </si>
  <si>
    <t>③</t>
    <phoneticPr fontId="2"/>
  </si>
  <si>
    <t>（取扱店⇒中国銀行大元支店⇒受取人）</t>
    <rPh sb="1" eb="3">
      <t>トリアツカ</t>
    </rPh>
    <rPh sb="3" eb="4">
      <t>テン</t>
    </rPh>
    <rPh sb="5" eb="7">
      <t>チュウゴク</t>
    </rPh>
    <rPh sb="7" eb="9">
      <t>ギンコウ</t>
    </rPh>
    <rPh sb="9" eb="11">
      <t>オオモト</t>
    </rPh>
    <rPh sb="11" eb="13">
      <t>シテン</t>
    </rPh>
    <rPh sb="14" eb="17">
      <t>ウケトリニン</t>
    </rPh>
    <phoneticPr fontId="2"/>
  </si>
  <si>
    <t>収納印又は振替印</t>
    <rPh sb="0" eb="2">
      <t>シュウノウ</t>
    </rPh>
    <rPh sb="2" eb="3">
      <t>イン</t>
    </rPh>
    <rPh sb="3" eb="4">
      <t>マタ</t>
    </rPh>
    <rPh sb="5" eb="7">
      <t>フリカエ</t>
    </rPh>
    <rPh sb="7" eb="8">
      <t>イン</t>
    </rPh>
    <phoneticPr fontId="2"/>
  </si>
  <si>
    <t>（取扱店保管）</t>
    <rPh sb="1" eb="3">
      <t>トリアツカ</t>
    </rPh>
    <rPh sb="3" eb="4">
      <t>テン</t>
    </rPh>
    <rPh sb="4" eb="6">
      <t>ホカン</t>
    </rPh>
    <phoneticPr fontId="2"/>
  </si>
  <si>
    <t>科　目</t>
    <rPh sb="0" eb="1">
      <t>カ</t>
    </rPh>
    <rPh sb="2" eb="3">
      <t>メ</t>
    </rPh>
    <phoneticPr fontId="2"/>
  </si>
  <si>
    <r>
      <t xml:space="preserve">
　　　</t>
    </r>
    <r>
      <rPr>
        <sz val="12"/>
        <rFont val="ＭＳ Ｐ明朝"/>
        <family val="1"/>
        <charset val="128"/>
      </rPr>
      <t>備　　　考</t>
    </r>
    <rPh sb="4" eb="5">
      <t>ビ</t>
    </rPh>
    <rPh sb="8" eb="9">
      <t>コウ</t>
    </rPh>
    <phoneticPr fontId="2"/>
  </si>
  <si>
    <t>（取扱店⇒中国銀行大元支店）</t>
    <rPh sb="1" eb="3">
      <t>トリアツカ</t>
    </rPh>
    <rPh sb="3" eb="4">
      <t>テン</t>
    </rPh>
    <rPh sb="5" eb="7">
      <t>チュウゴク</t>
    </rPh>
    <rPh sb="7" eb="9">
      <t>ギンコウ</t>
    </rPh>
    <rPh sb="9" eb="11">
      <t>オオモト</t>
    </rPh>
    <rPh sb="11" eb="13">
      <t>シテン</t>
    </rPh>
    <phoneticPr fontId="2"/>
  </si>
  <si>
    <t>銀行</t>
    <rPh sb="0" eb="2">
      <t>ギンコウ</t>
    </rPh>
    <phoneticPr fontId="2"/>
  </si>
  <si>
    <t>支店</t>
    <rPh sb="0" eb="2">
      <t>シテン</t>
    </rPh>
    <phoneticPr fontId="2"/>
  </si>
  <si>
    <t xml:space="preserve">振 込 金 受 取 書 </t>
    <rPh sb="0" eb="1">
      <t>ブルイ</t>
    </rPh>
    <rPh sb="2" eb="3">
      <t>コミ</t>
    </rPh>
    <rPh sb="4" eb="5">
      <t>キン</t>
    </rPh>
    <rPh sb="6" eb="7">
      <t>ウケ</t>
    </rPh>
    <rPh sb="8" eb="9">
      <t>トリ</t>
    </rPh>
    <rPh sb="10" eb="11">
      <t>ショ</t>
    </rPh>
    <phoneticPr fontId="2"/>
  </si>
  <si>
    <t>振 込 通 知 書</t>
    <rPh sb="0" eb="1">
      <t>ブルイ</t>
    </rPh>
    <rPh sb="2" eb="3">
      <t>コミ</t>
    </rPh>
    <rPh sb="4" eb="5">
      <t>ツウ</t>
    </rPh>
    <rPh sb="6" eb="7">
      <t>チ</t>
    </rPh>
    <rPh sb="8" eb="9">
      <t>ショ</t>
    </rPh>
    <phoneticPr fontId="2"/>
  </si>
  <si>
    <t>振 込 依 頼 書</t>
    <rPh sb="0" eb="1">
      <t>ブルイ</t>
    </rPh>
    <rPh sb="2" eb="3">
      <t>コミ</t>
    </rPh>
    <rPh sb="4" eb="5">
      <t>エ</t>
    </rPh>
    <rPh sb="6" eb="7">
      <t>ライ</t>
    </rPh>
    <rPh sb="8" eb="9">
      <t>ショ</t>
    </rPh>
    <phoneticPr fontId="2"/>
  </si>
  <si>
    <t>年</t>
    <rPh sb="0" eb="1">
      <t>ネン</t>
    </rPh>
    <phoneticPr fontId="2"/>
  </si>
  <si>
    <t>月分</t>
    <rPh sb="0" eb="2">
      <t>ガツブン</t>
    </rPh>
    <phoneticPr fontId="2"/>
  </si>
  <si>
    <t>①</t>
    <phoneticPr fontId="2"/>
  </si>
  <si>
    <t>④</t>
    <phoneticPr fontId="2"/>
  </si>
  <si>
    <t>口座名義</t>
    <rPh sb="0" eb="2">
      <t>コウザ</t>
    </rPh>
    <rPh sb="2" eb="4">
      <t>メイギ</t>
    </rPh>
    <phoneticPr fontId="2"/>
  </si>
  <si>
    <t xml:space="preserve">（フリガナ） </t>
    <phoneticPr fontId="2"/>
  </si>
  <si>
    <t xml:space="preserve">（おところ）　　　（電話） </t>
    <rPh sb="10" eb="12">
      <t>デンワ</t>
    </rPh>
    <phoneticPr fontId="2"/>
  </si>
  <si>
    <t>令和</t>
    <rPh sb="0" eb="2">
      <t>レイワ</t>
    </rPh>
    <phoneticPr fontId="2"/>
  </si>
  <si>
    <t>負担金
組合員数×6,000円</t>
    <rPh sb="4" eb="8">
      <t>クミアイインスウ</t>
    </rPh>
    <rPh sb="14" eb="15">
      <t>エン</t>
    </rPh>
    <phoneticPr fontId="2"/>
  </si>
  <si>
    <t>拠出金</t>
    <phoneticPr fontId="2"/>
  </si>
  <si>
    <t>総合事務組合振込用紙　記載の注意</t>
    <rPh sb="0" eb="6">
      <t>ソウゴウジムクミアイ</t>
    </rPh>
    <rPh sb="6" eb="10">
      <t>フリコミヨウシ</t>
    </rPh>
    <rPh sb="11" eb="13">
      <t>キサイ</t>
    </rPh>
    <rPh sb="14" eb="16">
      <t>チュウイ</t>
    </rPh>
    <phoneticPr fontId="2"/>
  </si>
  <si>
    <t>・黄色のセルに入力をお願いします。</t>
    <rPh sb="1" eb="3">
      <t>キイロ</t>
    </rPh>
    <rPh sb="7" eb="9">
      <t>ニュウリョク</t>
    </rPh>
    <rPh sb="11" eb="12">
      <t>ネガ</t>
    </rPh>
    <phoneticPr fontId="2"/>
  </si>
  <si>
    <t>・セルのコメントも参照してください。</t>
    <rPh sb="9" eb="11">
      <t>サンショウ</t>
    </rPh>
    <phoneticPr fontId="2"/>
  </si>
  <si>
    <t>・入力は1枚目のシートにしてください。2枚目以降は自動で数値が出力されます。</t>
    <rPh sb="1" eb="3">
      <t>ニュウリョク</t>
    </rPh>
    <rPh sb="5" eb="7">
      <t>マイメ</t>
    </rPh>
    <rPh sb="20" eb="24">
      <t>マイメイコウ</t>
    </rPh>
    <rPh sb="25" eb="27">
      <t>ジドウ</t>
    </rPh>
    <rPh sb="28" eb="30">
      <t>スウチ</t>
    </rPh>
    <rPh sb="31" eb="33">
      <t>シュツリョク</t>
    </rPh>
    <phoneticPr fontId="2"/>
  </si>
  <si>
    <t>・印刷する時には印刷範囲を「ブック全体」にすれば１度の指示ですべてのシートが印刷されます。</t>
    <phoneticPr fontId="2"/>
  </si>
  <si>
    <t>R5.4更新内容</t>
    <rPh sb="4" eb="8">
      <t>コウシンナイヨウ</t>
    </rPh>
    <phoneticPr fontId="2"/>
  </si>
  <si>
    <t>・令和〇年〇月分の数値で退職手当の負担金率を自動で変更するようにした。（R5年度～R13年度は88/1,000）</t>
    <rPh sb="1" eb="3">
      <t>レイワ</t>
    </rPh>
    <rPh sb="4" eb="5">
      <t>ネン</t>
    </rPh>
    <rPh sb="5" eb="8">
      <t>マルガツブン</t>
    </rPh>
    <rPh sb="9" eb="11">
      <t>スウチ</t>
    </rPh>
    <rPh sb="12" eb="16">
      <t>タイショクテアテ</t>
    </rPh>
    <rPh sb="17" eb="21">
      <t>フタンキンリツ</t>
    </rPh>
    <rPh sb="22" eb="24">
      <t>ジドウ</t>
    </rPh>
    <rPh sb="25" eb="27">
      <t>ヘンコウ</t>
    </rPh>
    <rPh sb="38" eb="40">
      <t>ネンド</t>
    </rPh>
    <rPh sb="44" eb="46">
      <t>ネンド</t>
    </rPh>
    <phoneticPr fontId="2"/>
  </si>
  <si>
    <t>・福利厚生の負担金計算方法の変更に伴い、手入力に変更した。</t>
    <rPh sb="1" eb="5">
      <t>フクリコウセイ</t>
    </rPh>
    <rPh sb="6" eb="9">
      <t>フタンキン</t>
    </rPh>
    <rPh sb="9" eb="11">
      <t>ケイサン</t>
    </rPh>
    <rPh sb="11" eb="13">
      <t>ホウホウ</t>
    </rPh>
    <rPh sb="14" eb="16">
      <t>ヘンコウ</t>
    </rPh>
    <rPh sb="17" eb="18">
      <t>トモナ</t>
    </rPh>
    <rPh sb="20" eb="23">
      <t>テニュウリョク</t>
    </rPh>
    <rPh sb="24" eb="26">
      <t>ヘンコウ</t>
    </rPh>
    <phoneticPr fontId="2"/>
  </si>
  <si>
    <t>・福利厚生の拠出金の計算を自動で行うようにした。</t>
    <rPh sb="1" eb="5">
      <t>フクリコウセイ</t>
    </rPh>
    <rPh sb="6" eb="9">
      <t>キョシュツキン</t>
    </rPh>
    <rPh sb="10" eb="12">
      <t>ケイサン</t>
    </rPh>
    <rPh sb="13" eb="15">
      <t>ジドウ</t>
    </rPh>
    <rPh sb="16" eb="17">
      <t>オコナ</t>
    </rPh>
    <phoneticPr fontId="2"/>
  </si>
  <si>
    <t>・その他微調整</t>
    <rPh sb="3" eb="4">
      <t>タ</t>
    </rPh>
    <rPh sb="4" eb="7">
      <t>ビチョウセイ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</si>
</sst>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quot;円&quot;"/>
    <numFmt numFmtId="177" formatCode="#,##0&quot;人&quot;"/>
    <numFmt numFmtId="178" formatCode="[&lt;=43585]ggge&quot;年&quot;m&quot;月&quot;d&quot;日&quot;;[&gt;=43831]ggge&quot;年&quot;m&quot;月&quot;d&quot;日&quot;;ggg&quot;元年&quot;m&quot;月&quot;d&quot;日&quot;"/>
  </numFmts>
  <fonts count="18">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0"/>
      <name val="ＭＳ Ｐ明朝"/>
      <family val="1"/>
      <charset val="128"/>
    </font>
    <font>
      <sz val="12"/>
      <name val="ＭＳ Ｐ明朝"/>
      <family val="1"/>
      <charset val="128"/>
    </font>
    <font>
      <sz val="11"/>
      <name val="ＭＳ Ｐ明朝"/>
      <family val="1"/>
      <charset val="128"/>
    </font>
    <font>
      <b/>
      <sz val="10"/>
      <name val="ＭＳ Ｐ明朝"/>
      <family val="1"/>
      <charset val="128"/>
    </font>
    <font>
      <sz val="14"/>
      <name val="ＭＳ Ｐ明朝"/>
      <family val="1"/>
      <charset val="128"/>
    </font>
    <font>
      <sz val="9"/>
      <name val="ＭＳ Ｐ明朝"/>
      <family val="1"/>
      <charset val="128"/>
    </font>
    <font>
      <sz val="16"/>
      <name val="ＭＳ Ｐ明朝"/>
      <family val="1"/>
      <charset val="128"/>
    </font>
    <font>
      <sz val="16"/>
      <name val="ＭＳ Ｐゴシック"/>
      <family val="3"/>
      <charset val="128"/>
    </font>
    <font>
      <sz val="9"/>
      <color indexed="81"/>
      <name val="ＭＳ Ｐゴシック"/>
      <family val="3"/>
      <charset val="128"/>
    </font>
    <font>
      <b/>
      <sz val="18"/>
      <name val="ＭＳ Ｐ明朝"/>
      <family val="1"/>
      <charset val="128"/>
    </font>
    <font>
      <sz val="12"/>
      <color indexed="81"/>
      <name val="ＭＳ Ｐゴシック"/>
      <family val="3"/>
      <charset val="128"/>
    </font>
    <font>
      <b/>
      <sz val="12"/>
      <color indexed="10"/>
      <name val="MS UI Gothic"/>
      <family val="3"/>
      <charset val="128"/>
    </font>
    <font>
      <sz val="12"/>
      <name val="BIZ UDPゴシック"/>
      <family val="3"/>
      <charset val="128"/>
    </font>
    <font>
      <sz val="10"/>
      <name val="BIZ UDPゴシック"/>
      <family val="3"/>
      <charset val="128"/>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64">
    <border>
      <left/>
      <right/>
      <top/>
      <bottom/>
      <diagonal/>
    </border>
    <border>
      <left/>
      <right/>
      <top style="hair">
        <color indexed="64"/>
      </top>
      <bottom/>
      <diagonal/>
    </border>
    <border>
      <left/>
      <right style="hair">
        <color indexed="64"/>
      </right>
      <top/>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double">
        <color indexed="64"/>
      </top>
      <bottom/>
      <diagonal/>
    </border>
    <border>
      <left/>
      <right/>
      <top style="double">
        <color indexed="64"/>
      </top>
      <bottom/>
      <diagonal/>
    </border>
    <border>
      <left style="thin">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style="hair">
        <color indexed="64"/>
      </left>
      <right style="hair">
        <color indexed="64"/>
      </right>
      <top/>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double">
        <color indexed="64"/>
      </top>
      <bottom/>
      <diagonal/>
    </border>
    <border diagonalUp="1">
      <left style="thin">
        <color indexed="64"/>
      </left>
      <right/>
      <top style="hair">
        <color indexed="64"/>
      </top>
      <bottom style="double">
        <color indexed="64"/>
      </bottom>
      <diagonal style="hair">
        <color indexed="64"/>
      </diagonal>
    </border>
    <border diagonalUp="1">
      <left/>
      <right/>
      <top style="hair">
        <color indexed="64"/>
      </top>
      <bottom style="double">
        <color indexed="64"/>
      </bottom>
      <diagonal style="hair">
        <color indexed="64"/>
      </diagonal>
    </border>
    <border diagonalUp="1">
      <left/>
      <right style="hair">
        <color indexed="64"/>
      </right>
      <top style="hair">
        <color indexed="64"/>
      </top>
      <bottom style="double">
        <color indexed="64"/>
      </bottom>
      <diagonal style="hair">
        <color indexed="64"/>
      </diagonal>
    </border>
    <border>
      <left style="hair">
        <color indexed="64"/>
      </left>
      <right/>
      <top style="double">
        <color indexed="64"/>
      </top>
      <bottom style="hair">
        <color indexed="64"/>
      </bottom>
      <diagonal/>
    </border>
    <border>
      <left style="thin">
        <color indexed="64"/>
      </left>
      <right/>
      <top style="double">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double">
        <color indexed="64"/>
      </bottom>
      <diagonal/>
    </border>
    <border>
      <left/>
      <right style="thin">
        <color indexed="64"/>
      </right>
      <top style="double">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s>
  <cellStyleXfs count="2">
    <xf numFmtId="0" fontId="0" fillId="0" borderId="0"/>
    <xf numFmtId="6" fontId="1" fillId="0" borderId="0" applyFont="0" applyFill="0" applyBorder="0" applyAlignment="0" applyProtection="0"/>
  </cellStyleXfs>
  <cellXfs count="508">
    <xf numFmtId="0" fontId="0" fillId="0" borderId="0" xfId="0"/>
    <xf numFmtId="0" fontId="4" fillId="0" borderId="0" xfId="0" applyFont="1" applyAlignment="1">
      <alignmen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0" fontId="5" fillId="0" borderId="0" xfId="0" applyFont="1" applyAlignment="1">
      <alignment horizontal="center"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11" xfId="0" applyFont="1" applyBorder="1" applyAlignment="1">
      <alignment horizontal="center" vertical="center" shrinkToFit="1"/>
    </xf>
    <xf numFmtId="0" fontId="4" fillId="0" borderId="12" xfId="0" applyFont="1" applyBorder="1" applyAlignment="1">
      <alignment vertical="center"/>
    </xf>
    <xf numFmtId="0" fontId="4" fillId="0" borderId="13" xfId="0" applyFont="1" applyBorder="1" applyAlignment="1">
      <alignment horizontal="center" vertical="center"/>
    </xf>
    <xf numFmtId="0" fontId="4" fillId="0" borderId="13" xfId="0" applyFont="1" applyBorder="1" applyAlignment="1">
      <alignment horizontal="left" vertical="center"/>
    </xf>
    <xf numFmtId="0" fontId="4" fillId="0" borderId="4" xfId="0" applyFont="1" applyBorder="1" applyAlignment="1">
      <alignment horizontal="left"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4" xfId="0" applyFont="1" applyBorder="1" applyAlignment="1">
      <alignment horizontal="distributed" vertical="center"/>
    </xf>
    <xf numFmtId="0" fontId="3" fillId="0" borderId="0" xfId="0" applyFont="1" applyBorder="1" applyAlignment="1">
      <alignment horizontal="center" vertical="top" textRotation="255" shrinkToFit="1"/>
    </xf>
    <xf numFmtId="0" fontId="3" fillId="0" borderId="1" xfId="0" applyFont="1" applyBorder="1" applyAlignment="1">
      <alignment horizontal="right" vertical="top"/>
    </xf>
    <xf numFmtId="0" fontId="3" fillId="0" borderId="15" xfId="0" applyFont="1" applyBorder="1" applyAlignment="1">
      <alignment horizontal="right" vertical="top"/>
    </xf>
    <xf numFmtId="0" fontId="3" fillId="0" borderId="16" xfId="0" applyFont="1" applyBorder="1" applyAlignment="1">
      <alignment horizontal="right" vertical="top"/>
    </xf>
    <xf numFmtId="0" fontId="3" fillId="0" borderId="17" xfId="0" applyFont="1" applyBorder="1" applyAlignment="1">
      <alignment horizontal="right" vertical="top"/>
    </xf>
    <xf numFmtId="0" fontId="5" fillId="0" borderId="14" xfId="0" applyFont="1" applyBorder="1" applyAlignment="1">
      <alignment horizontal="center" vertical="center"/>
    </xf>
    <xf numFmtId="0" fontId="11" fillId="0" borderId="3" xfId="0" applyFont="1" applyBorder="1" applyAlignment="1">
      <alignment horizontal="center"/>
    </xf>
    <xf numFmtId="0" fontId="11" fillId="0" borderId="18" xfId="0" applyFont="1" applyBorder="1" applyAlignment="1">
      <alignment horizontal="center"/>
    </xf>
    <xf numFmtId="0" fontId="11" fillId="0" borderId="11" xfId="0" applyFont="1" applyBorder="1" applyAlignment="1">
      <alignment horizontal="center"/>
    </xf>
    <xf numFmtId="0" fontId="4" fillId="0" borderId="0" xfId="0" applyFont="1" applyAlignment="1" applyProtection="1">
      <alignment vertical="center"/>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4" fillId="0" borderId="3" xfId="0" applyFont="1" applyBorder="1" applyAlignment="1" applyProtection="1">
      <alignment horizontal="center" vertical="center"/>
    </xf>
    <xf numFmtId="0" fontId="4" fillId="0" borderId="14" xfId="0" applyFont="1" applyBorder="1" applyAlignment="1" applyProtection="1">
      <alignment horizontal="center" vertical="center"/>
    </xf>
    <xf numFmtId="0" fontId="5" fillId="0" borderId="14"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11" xfId="0" applyFont="1" applyBorder="1" applyAlignment="1" applyProtection="1">
      <alignment horizontal="center" vertical="center" shrinkToFit="1"/>
    </xf>
    <xf numFmtId="0" fontId="4" fillId="0" borderId="12" xfId="0" applyFont="1" applyBorder="1" applyAlignment="1" applyProtection="1">
      <alignment vertical="center"/>
    </xf>
    <xf numFmtId="0" fontId="4" fillId="0" borderId="13"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0" xfId="0" applyFont="1" applyBorder="1" applyAlignment="1" applyProtection="1">
      <alignment vertical="center"/>
    </xf>
    <xf numFmtId="0" fontId="4" fillId="0" borderId="5" xfId="0" applyFont="1" applyBorder="1" applyAlignment="1" applyProtection="1">
      <alignment vertical="center"/>
    </xf>
    <xf numFmtId="0" fontId="4" fillId="0" borderId="6" xfId="0" applyFont="1" applyBorder="1" applyAlignment="1" applyProtection="1">
      <alignment vertical="center"/>
    </xf>
    <xf numFmtId="0" fontId="3" fillId="0" borderId="1" xfId="0" applyFont="1" applyBorder="1" applyAlignment="1" applyProtection="1">
      <alignment horizontal="right" vertical="top"/>
    </xf>
    <xf numFmtId="0" fontId="3" fillId="0" borderId="16" xfId="0" applyFont="1" applyBorder="1" applyAlignment="1" applyProtection="1">
      <alignment horizontal="right" vertical="top"/>
    </xf>
    <xf numFmtId="0" fontId="3" fillId="0" borderId="15" xfId="0" applyFont="1" applyBorder="1" applyAlignment="1" applyProtection="1">
      <alignment horizontal="right" vertical="top"/>
    </xf>
    <xf numFmtId="0" fontId="3" fillId="0" borderId="17" xfId="0" applyFont="1" applyBorder="1" applyAlignment="1" applyProtection="1">
      <alignment horizontal="right" vertical="top"/>
    </xf>
    <xf numFmtId="0" fontId="11" fillId="0" borderId="18" xfId="0" applyFont="1" applyBorder="1" applyAlignment="1" applyProtection="1">
      <alignment horizontal="center"/>
    </xf>
    <xf numFmtId="0" fontId="11" fillId="0" borderId="11" xfId="0" applyFont="1" applyBorder="1" applyAlignment="1" applyProtection="1">
      <alignment horizontal="center"/>
    </xf>
    <xf numFmtId="0" fontId="11" fillId="0" borderId="3" xfId="0" applyFont="1" applyBorder="1" applyAlignment="1" applyProtection="1">
      <alignment horizontal="center"/>
    </xf>
    <xf numFmtId="0" fontId="3" fillId="0" borderId="8" xfId="0" applyFont="1" applyBorder="1" applyAlignment="1" applyProtection="1">
      <alignment horizontal="distributed" vertical="center" wrapText="1"/>
    </xf>
    <xf numFmtId="0" fontId="3" fillId="0" borderId="0" xfId="0" applyFont="1" applyBorder="1" applyAlignment="1" applyProtection="1">
      <alignment horizontal="distributed" vertical="center" wrapText="1"/>
    </xf>
    <xf numFmtId="0" fontId="4" fillId="0" borderId="4" xfId="0" applyFont="1" applyBorder="1" applyAlignment="1" applyProtection="1">
      <alignment horizontal="left" vertical="center"/>
    </xf>
    <xf numFmtId="0" fontId="4" fillId="0" borderId="13" xfId="0" applyFont="1" applyBorder="1" applyAlignment="1" applyProtection="1">
      <alignment horizontal="left" vertical="center"/>
    </xf>
    <xf numFmtId="0" fontId="4" fillId="0" borderId="4" xfId="0" applyFont="1" applyBorder="1" applyAlignment="1" applyProtection="1">
      <alignment horizontal="distributed" vertical="center"/>
    </xf>
    <xf numFmtId="0" fontId="4" fillId="0" borderId="1" xfId="0" applyFont="1" applyBorder="1" applyAlignment="1" applyProtection="1">
      <alignment horizontal="left" vertical="center" wrapText="1"/>
    </xf>
    <xf numFmtId="0" fontId="4" fillId="0" borderId="7" xfId="0" applyFont="1" applyBorder="1" applyAlignment="1" applyProtection="1">
      <alignment horizontal="center" vertical="center"/>
    </xf>
    <xf numFmtId="0" fontId="4" fillId="0" borderId="4" xfId="0" applyFont="1" applyBorder="1" applyAlignment="1" applyProtection="1">
      <alignment horizontal="center" vertical="center" wrapText="1"/>
    </xf>
    <xf numFmtId="0" fontId="11" fillId="0" borderId="19" xfId="0" applyFont="1" applyBorder="1" applyAlignment="1" applyProtection="1">
      <alignment horizontal="center"/>
    </xf>
    <xf numFmtId="0" fontId="11" fillId="0" borderId="19" xfId="0" applyFont="1" applyBorder="1" applyAlignment="1">
      <alignment horizontal="center"/>
    </xf>
    <xf numFmtId="0" fontId="4" fillId="0" borderId="2" xfId="0" applyFont="1" applyBorder="1" applyAlignment="1" applyProtection="1">
      <alignment horizontal="left" vertical="center"/>
    </xf>
    <xf numFmtId="0" fontId="4" fillId="0" borderId="2" xfId="0" applyFont="1" applyBorder="1" applyAlignment="1">
      <alignment horizontal="left" vertical="center"/>
    </xf>
    <xf numFmtId="176" fontId="3" fillId="0" borderId="5" xfId="0" applyNumberFormat="1" applyFont="1" applyBorder="1" applyAlignment="1">
      <alignment horizontal="right" vertical="center"/>
    </xf>
    <xf numFmtId="176" fontId="3" fillId="0" borderId="6" xfId="0" applyNumberFormat="1" applyFont="1" applyBorder="1" applyAlignment="1">
      <alignment horizontal="right" vertical="center"/>
    </xf>
    <xf numFmtId="176" fontId="3" fillId="0" borderId="5" xfId="0" applyNumberFormat="1" applyFont="1" applyBorder="1" applyAlignment="1" applyProtection="1">
      <alignment horizontal="right" vertical="center"/>
    </xf>
    <xf numFmtId="176" fontId="3" fillId="0" borderId="6" xfId="0" applyNumberFormat="1" applyFont="1" applyBorder="1" applyAlignment="1" applyProtection="1">
      <alignment horizontal="right" vertical="center"/>
    </xf>
    <xf numFmtId="0" fontId="5" fillId="2" borderId="14" xfId="0" applyFont="1" applyFill="1" applyBorder="1" applyAlignment="1" applyProtection="1">
      <alignment horizontal="center" vertical="center"/>
      <protection locked="0"/>
    </xf>
    <xf numFmtId="0" fontId="5" fillId="0" borderId="0" xfId="0" applyFont="1" applyAlignment="1" applyProtection="1">
      <alignment horizontal="center" vertical="center"/>
    </xf>
    <xf numFmtId="57" fontId="4" fillId="0" borderId="0" xfId="0" applyNumberFormat="1" applyFont="1" applyAlignment="1" applyProtection="1">
      <alignment vertical="center"/>
    </xf>
    <xf numFmtId="0" fontId="4" fillId="0" borderId="0" xfId="0" applyFont="1" applyBorder="1" applyAlignment="1" applyProtection="1">
      <alignment horizontal="center" vertical="center"/>
    </xf>
    <xf numFmtId="0" fontId="3" fillId="0" borderId="0" xfId="0" applyFont="1" applyBorder="1" applyAlignment="1" applyProtection="1">
      <alignment horizontal="right" vertical="top" textRotation="255"/>
    </xf>
    <xf numFmtId="0" fontId="16" fillId="0" borderId="0" xfId="0" applyFont="1" applyAlignment="1" applyProtection="1">
      <alignment vertical="center"/>
    </xf>
    <xf numFmtId="0" fontId="17" fillId="0" borderId="0" xfId="0" applyFont="1" applyAlignment="1" applyProtection="1">
      <alignment vertical="center"/>
    </xf>
    <xf numFmtId="177" fontId="4" fillId="2" borderId="46" xfId="0" applyNumberFormat="1" applyFont="1" applyFill="1" applyBorder="1" applyAlignment="1" applyProtection="1">
      <alignment horizontal="right" vertical="center"/>
      <protection locked="0"/>
    </xf>
    <xf numFmtId="177" fontId="4" fillId="2" borderId="47" xfId="0" applyNumberFormat="1" applyFont="1" applyFill="1" applyBorder="1" applyAlignment="1" applyProtection="1">
      <alignment horizontal="right" vertical="center"/>
      <protection locked="0"/>
    </xf>
    <xf numFmtId="176" fontId="4" fillId="2" borderId="30"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176" fontId="4" fillId="2" borderId="18" xfId="0" applyNumberFormat="1" applyFont="1" applyFill="1" applyBorder="1" applyAlignment="1" applyProtection="1">
      <alignment horizontal="right" vertical="center"/>
      <protection locked="0"/>
    </xf>
    <xf numFmtId="0" fontId="13" fillId="0" borderId="0" xfId="0" applyFont="1" applyAlignment="1" applyProtection="1">
      <alignment horizontal="center" vertical="center"/>
    </xf>
    <xf numFmtId="0" fontId="3" fillId="0" borderId="5" xfId="0" applyFont="1" applyBorder="1" applyAlignment="1" applyProtection="1">
      <alignment horizontal="center" vertical="top"/>
    </xf>
    <xf numFmtId="0" fontId="3" fillId="0" borderId="1" xfId="0" applyFont="1" applyBorder="1" applyAlignment="1" applyProtection="1">
      <alignment horizontal="center" vertical="top"/>
    </xf>
    <xf numFmtId="0" fontId="3" fillId="0" borderId="13" xfId="0" applyFont="1" applyBorder="1" applyAlignment="1" applyProtection="1">
      <alignment horizontal="center" vertical="top"/>
    </xf>
    <xf numFmtId="0" fontId="3" fillId="2" borderId="60" xfId="0" applyFont="1" applyFill="1" applyBorder="1" applyAlignment="1" applyProtection="1">
      <alignment horizontal="left" vertical="top"/>
      <protection locked="0"/>
    </xf>
    <xf numFmtId="0" fontId="3" fillId="2" borderId="20" xfId="0" applyFont="1" applyFill="1" applyBorder="1" applyAlignment="1" applyProtection="1">
      <alignment horizontal="left" vertical="top"/>
      <protection locked="0"/>
    </xf>
    <xf numFmtId="0" fontId="3" fillId="2" borderId="21" xfId="0" applyFont="1" applyFill="1" applyBorder="1" applyAlignment="1" applyProtection="1">
      <alignment horizontal="left" vertical="top"/>
      <protection locked="0"/>
    </xf>
    <xf numFmtId="0" fontId="5" fillId="2" borderId="45" xfId="0" applyFont="1" applyFill="1" applyBorder="1" applyAlignment="1" applyProtection="1">
      <alignment vertical="center"/>
      <protection locked="0"/>
    </xf>
    <xf numFmtId="0" fontId="5" fillId="2" borderId="14" xfId="0" applyFont="1" applyFill="1" applyBorder="1" applyAlignment="1" applyProtection="1">
      <alignment vertical="center"/>
      <protection locked="0"/>
    </xf>
    <xf numFmtId="0" fontId="5" fillId="2" borderId="25" xfId="0" applyFont="1" applyFill="1" applyBorder="1" applyAlignment="1" applyProtection="1">
      <alignment vertical="center"/>
      <protection locked="0"/>
    </xf>
    <xf numFmtId="0" fontId="11" fillId="0" borderId="44" xfId="0" applyFont="1" applyBorder="1" applyAlignment="1" applyProtection="1">
      <alignment horizontal="center"/>
    </xf>
    <xf numFmtId="0" fontId="11" fillId="0" borderId="61" xfId="0" applyFont="1" applyBorder="1" applyAlignment="1" applyProtection="1">
      <alignment horizontal="center"/>
    </xf>
    <xf numFmtId="0" fontId="11" fillId="0" borderId="62" xfId="0" applyFont="1" applyBorder="1" applyAlignment="1" applyProtection="1">
      <alignment horizontal="center"/>
    </xf>
    <xf numFmtId="0" fontId="11" fillId="0" borderId="63" xfId="0" applyFont="1" applyBorder="1" applyAlignment="1" applyProtection="1">
      <alignment horizontal="center"/>
    </xf>
    <xf numFmtId="0" fontId="4" fillId="0" borderId="30"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22" xfId="0" applyFont="1" applyBorder="1" applyAlignment="1" applyProtection="1">
      <alignment vertical="center" textRotation="255"/>
    </xf>
    <xf numFmtId="178" fontId="4" fillId="2" borderId="35" xfId="0" applyNumberFormat="1" applyFont="1" applyFill="1" applyBorder="1" applyAlignment="1" applyProtection="1">
      <alignment horizontal="center" vertical="center"/>
      <protection locked="0"/>
    </xf>
    <xf numFmtId="178" fontId="4" fillId="2" borderId="36" xfId="0" applyNumberFormat="1" applyFont="1" applyFill="1" applyBorder="1" applyAlignment="1" applyProtection="1">
      <alignment horizontal="center" vertical="center"/>
      <protection locked="0"/>
    </xf>
    <xf numFmtId="178" fontId="4" fillId="2" borderId="37" xfId="0" applyNumberFormat="1" applyFont="1" applyFill="1" applyBorder="1" applyAlignment="1" applyProtection="1">
      <alignment horizontal="center" vertical="center"/>
      <protection locked="0"/>
    </xf>
    <xf numFmtId="176" fontId="11" fillId="0" borderId="22" xfId="0" applyNumberFormat="1" applyFont="1" applyBorder="1" applyAlignment="1" applyProtection="1">
      <alignment horizontal="center"/>
    </xf>
    <xf numFmtId="0" fontId="11" fillId="0" borderId="2" xfId="0" applyFont="1" applyBorder="1" applyAlignment="1" applyProtection="1">
      <alignment horizontal="center"/>
    </xf>
    <xf numFmtId="0" fontId="11" fillId="0" borderId="33" xfId="0" applyFont="1" applyBorder="1" applyAlignment="1" applyProtection="1">
      <alignment horizontal="center"/>
    </xf>
    <xf numFmtId="0" fontId="11" fillId="0" borderId="4" xfId="0" applyFont="1" applyBorder="1" applyAlignment="1" applyProtection="1">
      <alignment horizontal="center"/>
    </xf>
    <xf numFmtId="0" fontId="4" fillId="0" borderId="5"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4" xfId="0" applyFont="1" applyBorder="1" applyAlignment="1" applyProtection="1">
      <alignment horizontal="center" vertical="center"/>
    </xf>
    <xf numFmtId="0" fontId="8" fillId="0" borderId="0" xfId="0" applyFont="1" applyAlignment="1" applyProtection="1">
      <alignment horizontal="center" vertical="center"/>
    </xf>
    <xf numFmtId="0" fontId="4" fillId="0" borderId="5"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4" fillId="0" borderId="13"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34" xfId="0" applyFont="1" applyBorder="1" applyAlignment="1" applyProtection="1">
      <alignment horizontal="center" vertical="center" shrinkToFit="1"/>
    </xf>
    <xf numFmtId="0" fontId="4" fillId="0" borderId="4" xfId="0" applyFont="1" applyBorder="1" applyAlignment="1" applyProtection="1">
      <alignment horizontal="center" vertical="center" shrinkToFit="1"/>
    </xf>
    <xf numFmtId="0" fontId="11" fillId="0" borderId="15" xfId="0" applyFont="1" applyBorder="1" applyAlignment="1" applyProtection="1">
      <alignment horizontal="center"/>
    </xf>
    <xf numFmtId="0" fontId="11" fillId="0" borderId="1" xfId="0" applyFont="1" applyBorder="1" applyAlignment="1" applyProtection="1">
      <alignment horizontal="center"/>
    </xf>
    <xf numFmtId="0" fontId="11" fillId="0" borderId="34" xfId="0" applyFont="1" applyBorder="1" applyAlignment="1" applyProtection="1">
      <alignment horizontal="center"/>
    </xf>
    <xf numFmtId="0" fontId="11" fillId="0" borderId="38" xfId="0" applyFont="1" applyBorder="1" applyAlignment="1" applyProtection="1">
      <alignment horizontal="center"/>
    </xf>
    <xf numFmtId="0" fontId="11" fillId="0" borderId="6" xfId="0" applyFont="1" applyBorder="1" applyAlignment="1" applyProtection="1">
      <alignment horizontal="center"/>
    </xf>
    <xf numFmtId="0" fontId="11" fillId="0" borderId="39" xfId="0" applyFont="1" applyBorder="1" applyAlignment="1" applyProtection="1">
      <alignment horizontal="center"/>
    </xf>
    <xf numFmtId="0" fontId="11" fillId="0" borderId="32" xfId="0" applyFont="1" applyBorder="1" applyAlignment="1" applyProtection="1">
      <alignment horizontal="center"/>
    </xf>
    <xf numFmtId="0" fontId="3" fillId="0" borderId="23" xfId="0" applyFont="1" applyBorder="1" applyAlignment="1" applyProtection="1">
      <alignment horizontal="right" vertical="top" textRotation="255"/>
    </xf>
    <xf numFmtId="0" fontId="4" fillId="0" borderId="15" xfId="0" applyFont="1" applyBorder="1" applyAlignment="1" applyProtection="1">
      <alignment horizontal="center" vertical="center" textRotation="255"/>
    </xf>
    <xf numFmtId="0" fontId="0" fillId="0" borderId="22" xfId="0" applyBorder="1" applyAlignment="1" applyProtection="1">
      <alignment horizontal="center" vertical="center" textRotation="255"/>
    </xf>
    <xf numFmtId="0" fontId="0" fillId="0" borderId="24" xfId="0" applyBorder="1" applyAlignment="1" applyProtection="1">
      <alignment horizontal="center" vertical="center" textRotation="255"/>
    </xf>
    <xf numFmtId="0" fontId="11" fillId="0" borderId="5" xfId="0" applyFont="1" applyBorder="1" applyAlignment="1" applyProtection="1">
      <alignment horizontal="center"/>
    </xf>
    <xf numFmtId="0" fontId="11" fillId="0" borderId="13" xfId="0" applyFont="1" applyBorder="1" applyAlignment="1" applyProtection="1">
      <alignment horizontal="center"/>
    </xf>
    <xf numFmtId="0" fontId="11" fillId="0" borderId="30" xfId="0" applyFont="1" applyBorder="1" applyAlignment="1" applyProtection="1">
      <alignment horizontal="center"/>
    </xf>
    <xf numFmtId="0" fontId="11" fillId="0" borderId="31" xfId="0" applyFont="1" applyBorder="1" applyAlignment="1" applyProtection="1">
      <alignment horizontal="center"/>
    </xf>
    <xf numFmtId="0" fontId="4" fillId="0" borderId="30" xfId="0" applyFont="1" applyBorder="1" applyAlignment="1" applyProtection="1">
      <alignment horizontal="center" vertical="center" wrapText="1" shrinkToFit="1"/>
    </xf>
    <xf numFmtId="0" fontId="4" fillId="0" borderId="31" xfId="0" applyFont="1" applyBorder="1" applyAlignment="1" applyProtection="1">
      <alignment horizontal="center" vertical="center" shrinkToFit="1"/>
    </xf>
    <xf numFmtId="176" fontId="4" fillId="2" borderId="46" xfId="0" applyNumberFormat="1" applyFont="1" applyFill="1" applyBorder="1" applyAlignment="1" applyProtection="1">
      <alignment horizontal="right" vertical="center"/>
      <protection locked="0"/>
    </xf>
    <xf numFmtId="176" fontId="4" fillId="2" borderId="47" xfId="0" applyNumberFormat="1" applyFont="1" applyFill="1" applyBorder="1" applyAlignment="1" applyProtection="1">
      <alignment horizontal="right" vertical="center"/>
      <protection locked="0"/>
    </xf>
    <xf numFmtId="176" fontId="4" fillId="2" borderId="57" xfId="0" applyNumberFormat="1" applyFont="1" applyFill="1" applyBorder="1" applyAlignment="1" applyProtection="1">
      <alignment horizontal="right" vertical="center"/>
      <protection locked="0"/>
    </xf>
    <xf numFmtId="0" fontId="11" fillId="0" borderId="16" xfId="0" applyFont="1" applyBorder="1" applyAlignment="1" applyProtection="1">
      <alignment horizontal="center"/>
    </xf>
    <xf numFmtId="0" fontId="11" fillId="0" borderId="12" xfId="0" applyFont="1" applyBorder="1" applyAlignment="1" applyProtection="1">
      <alignment horizontal="center"/>
    </xf>
    <xf numFmtId="0" fontId="4" fillId="0" borderId="30" xfId="0" applyFont="1" applyBorder="1" applyAlignment="1" applyProtection="1">
      <alignment horizontal="center" vertical="center" shrinkToFit="1"/>
    </xf>
    <xf numFmtId="176" fontId="4" fillId="0" borderId="3" xfId="0" applyNumberFormat="1" applyFont="1" applyBorder="1" applyAlignment="1" applyProtection="1">
      <alignment horizontal="right" vertical="center"/>
    </xf>
    <xf numFmtId="176" fontId="4" fillId="0" borderId="31" xfId="0" applyNumberFormat="1" applyFont="1" applyBorder="1" applyAlignment="1" applyProtection="1">
      <alignment horizontal="right" vertical="center"/>
    </xf>
    <xf numFmtId="176" fontId="4" fillId="2" borderId="31" xfId="0" applyNumberFormat="1" applyFont="1" applyFill="1" applyBorder="1" applyAlignment="1" applyProtection="1">
      <alignment horizontal="right" vertical="center"/>
      <protection locked="0"/>
    </xf>
    <xf numFmtId="0" fontId="4" fillId="0" borderId="3" xfId="0" applyFont="1" applyBorder="1" applyAlignment="1" applyProtection="1">
      <alignment horizontal="center" vertical="center" shrinkToFit="1"/>
    </xf>
    <xf numFmtId="0" fontId="4" fillId="0" borderId="31" xfId="0" applyFont="1" applyBorder="1" applyAlignment="1" applyProtection="1">
      <alignment horizontal="center" vertical="center"/>
    </xf>
    <xf numFmtId="0" fontId="4" fillId="0" borderId="49" xfId="0" applyFont="1" applyBorder="1" applyAlignment="1" applyProtection="1">
      <alignment horizontal="center" vertical="center"/>
    </xf>
    <xf numFmtId="0" fontId="4" fillId="0" borderId="38" xfId="0" applyFont="1" applyBorder="1" applyAlignment="1" applyProtection="1">
      <alignment horizontal="center" vertical="center"/>
    </xf>
    <xf numFmtId="0" fontId="3" fillId="0" borderId="8" xfId="0" applyFont="1" applyBorder="1" applyAlignment="1" applyProtection="1">
      <alignment horizontal="distributed"/>
    </xf>
    <xf numFmtId="0" fontId="3" fillId="0" borderId="0" xfId="0" applyFont="1" applyBorder="1" applyAlignment="1" applyProtection="1">
      <alignment horizontal="distributed" vertical="top"/>
    </xf>
    <xf numFmtId="176" fontId="4" fillId="2" borderId="34" xfId="0" applyNumberFormat="1" applyFont="1" applyFill="1" applyBorder="1" applyAlignment="1" applyProtection="1">
      <alignment horizontal="right" vertical="center"/>
      <protection locked="0"/>
    </xf>
    <xf numFmtId="176" fontId="4" fillId="2" borderId="12" xfId="0" applyNumberFormat="1" applyFont="1" applyFill="1" applyBorder="1" applyAlignment="1" applyProtection="1">
      <alignment horizontal="right" vertical="center"/>
      <protection locked="0"/>
    </xf>
    <xf numFmtId="0" fontId="4" fillId="0" borderId="50" xfId="0" applyFont="1" applyBorder="1" applyAlignment="1" applyProtection="1">
      <alignment horizontal="center" vertical="center"/>
    </xf>
    <xf numFmtId="0" fontId="4" fillId="0" borderId="51" xfId="0" applyFont="1" applyBorder="1" applyAlignment="1" applyProtection="1">
      <alignment horizontal="center" vertical="center"/>
    </xf>
    <xf numFmtId="0" fontId="4" fillId="0" borderId="52"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16" xfId="0" applyFont="1" applyBorder="1" applyAlignment="1" applyProtection="1">
      <alignment horizontal="center" vertical="center"/>
    </xf>
    <xf numFmtId="0" fontId="4" fillId="0" borderId="2" xfId="0" applyFont="1" applyBorder="1" applyAlignment="1" applyProtection="1">
      <alignment horizontal="center" vertical="center"/>
    </xf>
    <xf numFmtId="0" fontId="3" fillId="2" borderId="5"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6" fillId="0" borderId="5" xfId="0" applyFont="1" applyBorder="1" applyAlignment="1" applyProtection="1">
      <alignment horizontal="center" vertical="center" wrapText="1"/>
    </xf>
    <xf numFmtId="0" fontId="6" fillId="0" borderId="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38" xfId="0" applyFont="1" applyBorder="1" applyAlignment="1" applyProtection="1">
      <alignment horizontal="center" vertical="center" wrapText="1"/>
    </xf>
    <xf numFmtId="0" fontId="6" fillId="0" borderId="0"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34" xfId="0" applyFont="1" applyBorder="1" applyAlignment="1" applyProtection="1">
      <alignment horizontal="center" vertical="center"/>
    </xf>
    <xf numFmtId="0" fontId="6" fillId="0" borderId="4" xfId="0" applyFont="1" applyBorder="1" applyAlignment="1" applyProtection="1">
      <alignment horizontal="center" vertical="center"/>
    </xf>
    <xf numFmtId="0" fontId="4" fillId="0" borderId="1" xfId="0" applyFont="1" applyBorder="1" applyAlignment="1" applyProtection="1">
      <alignment horizontal="distributed" vertical="center"/>
    </xf>
    <xf numFmtId="0" fontId="4" fillId="0" borderId="0" xfId="0" applyFont="1" applyBorder="1" applyAlignment="1" applyProtection="1">
      <alignment horizontal="distributed" vertical="center"/>
    </xf>
    <xf numFmtId="0" fontId="4" fillId="0" borderId="34" xfId="0" applyFont="1" applyBorder="1" applyAlignment="1" applyProtection="1">
      <alignment horizontal="distributed" vertical="center"/>
    </xf>
    <xf numFmtId="0" fontId="4" fillId="0" borderId="46" xfId="0" applyFont="1" applyBorder="1" applyAlignment="1" applyProtection="1">
      <alignment horizontal="center" vertical="center" shrinkToFit="1"/>
    </xf>
    <xf numFmtId="0" fontId="4" fillId="0" borderId="47" xfId="0" applyFont="1" applyBorder="1" applyAlignment="1" applyProtection="1">
      <alignment horizontal="center" vertical="center" shrinkToFit="1"/>
    </xf>
    <xf numFmtId="0" fontId="4" fillId="0" borderId="48" xfId="0" applyFont="1" applyBorder="1" applyAlignment="1" applyProtection="1">
      <alignment horizontal="center" vertical="center" shrinkToFit="1"/>
    </xf>
    <xf numFmtId="177" fontId="4" fillId="2" borderId="30" xfId="0" applyNumberFormat="1" applyFont="1" applyFill="1" applyBorder="1" applyAlignment="1" applyProtection="1">
      <alignment horizontal="right" vertical="center"/>
      <protection locked="0"/>
    </xf>
    <xf numFmtId="177" fontId="4" fillId="2" borderId="3" xfId="0" applyNumberFormat="1" applyFont="1" applyFill="1" applyBorder="1" applyAlignment="1" applyProtection="1">
      <alignment horizontal="right" vertical="center"/>
      <protection locked="0"/>
    </xf>
    <xf numFmtId="176" fontId="4" fillId="0" borderId="49" xfId="0" applyNumberFormat="1" applyFont="1" applyBorder="1" applyAlignment="1" applyProtection="1">
      <alignment horizontal="right" vertical="center"/>
    </xf>
    <xf numFmtId="176" fontId="4" fillId="0" borderId="8" xfId="0" applyNumberFormat="1" applyFont="1" applyBorder="1" applyAlignment="1" applyProtection="1">
      <alignment horizontal="right" vertical="center"/>
    </xf>
    <xf numFmtId="176" fontId="4" fillId="0" borderId="58" xfId="0" applyNumberFormat="1" applyFont="1" applyBorder="1" applyAlignment="1" applyProtection="1">
      <alignment horizontal="right" vertical="center"/>
    </xf>
    <xf numFmtId="176" fontId="4" fillId="0" borderId="38" xfId="0" applyNumberFormat="1" applyFont="1" applyBorder="1" applyAlignment="1" applyProtection="1">
      <alignment horizontal="right" vertical="center"/>
    </xf>
    <xf numFmtId="176" fontId="4" fillId="0" borderId="0" xfId="0" applyNumberFormat="1" applyFont="1" applyBorder="1" applyAlignment="1" applyProtection="1">
      <alignment horizontal="right" vertical="center"/>
    </xf>
    <xf numFmtId="176" fontId="4" fillId="0" borderId="23" xfId="0" applyNumberFormat="1" applyFont="1" applyBorder="1" applyAlignment="1" applyProtection="1">
      <alignment horizontal="right" vertical="center"/>
    </xf>
    <xf numFmtId="176" fontId="4" fillId="0" borderId="5" xfId="0" applyNumberFormat="1" applyFont="1" applyBorder="1" applyAlignment="1" applyProtection="1">
      <alignment horizontal="right" vertical="center"/>
    </xf>
    <xf numFmtId="176" fontId="4" fillId="0" borderId="13" xfId="0" applyNumberFormat="1" applyFont="1" applyBorder="1" applyAlignment="1" applyProtection="1">
      <alignment horizontal="right" vertical="center"/>
    </xf>
    <xf numFmtId="176" fontId="4" fillId="0" borderId="30" xfId="0" applyNumberFormat="1" applyFont="1" applyBorder="1" applyAlignment="1" applyProtection="1">
      <alignment horizontal="right"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5" xfId="0" applyFont="1" applyBorder="1" applyAlignment="1" applyProtection="1">
      <alignment horizontal="center" vertical="center"/>
    </xf>
    <xf numFmtId="0" fontId="4" fillId="0" borderId="36"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1" xfId="0" applyFont="1" applyBorder="1" applyAlignment="1" applyProtection="1">
      <alignment horizontal="distributed" vertical="center" wrapText="1"/>
    </xf>
    <xf numFmtId="0" fontId="4" fillId="0" borderId="0" xfId="0" applyFont="1" applyBorder="1" applyAlignment="1" applyProtection="1">
      <alignment horizontal="distributed" vertical="center" wrapText="1"/>
    </xf>
    <xf numFmtId="0" fontId="4" fillId="0" borderId="14" xfId="0" applyFont="1" applyBorder="1" applyAlignment="1" applyProtection="1">
      <alignment horizontal="distributed" vertical="center" wrapText="1"/>
    </xf>
    <xf numFmtId="0" fontId="4" fillId="0" borderId="53" xfId="0" applyFont="1" applyBorder="1" applyAlignment="1" applyProtection="1">
      <alignment horizontal="center" vertical="center" shrinkToFit="1"/>
    </xf>
    <xf numFmtId="0" fontId="4" fillId="0" borderId="41" xfId="0" applyFont="1" applyBorder="1" applyAlignment="1" applyProtection="1">
      <alignment horizontal="center" vertical="center" shrinkToFit="1"/>
    </xf>
    <xf numFmtId="0" fontId="4" fillId="0" borderId="54"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4" fillId="0" borderId="55" xfId="0" applyFont="1" applyBorder="1" applyAlignment="1" applyProtection="1">
      <alignment horizontal="center" vertical="center"/>
    </xf>
    <xf numFmtId="0" fontId="4" fillId="0" borderId="56" xfId="0" applyFont="1" applyBorder="1" applyAlignment="1" applyProtection="1">
      <alignment horizontal="center" vertical="center"/>
    </xf>
    <xf numFmtId="176" fontId="4" fillId="2" borderId="1" xfId="0" applyNumberFormat="1" applyFont="1" applyFill="1" applyBorder="1" applyAlignment="1" applyProtection="1">
      <alignment horizontal="right" vertical="center"/>
      <protection locked="0"/>
    </xf>
    <xf numFmtId="176" fontId="4" fillId="2" borderId="16" xfId="0" applyNumberFormat="1" applyFont="1" applyFill="1" applyBorder="1" applyAlignment="1" applyProtection="1">
      <alignment horizontal="right" vertical="center"/>
      <protection locked="0"/>
    </xf>
    <xf numFmtId="0" fontId="4" fillId="2" borderId="5" xfId="0" applyNumberFormat="1" applyFont="1" applyFill="1" applyBorder="1" applyAlignment="1" applyProtection="1">
      <alignment horizontal="left" vertical="center" wrapText="1"/>
      <protection locked="0"/>
    </xf>
    <xf numFmtId="0" fontId="4" fillId="2" borderId="1" xfId="0" applyNumberFormat="1" applyFont="1" applyFill="1" applyBorder="1" applyAlignment="1" applyProtection="1">
      <alignment horizontal="left" vertical="center"/>
      <protection locked="0"/>
    </xf>
    <xf numFmtId="0" fontId="4" fillId="2" borderId="16" xfId="0" applyNumberFormat="1" applyFont="1" applyFill="1" applyBorder="1" applyAlignment="1" applyProtection="1">
      <alignment horizontal="left" vertical="center"/>
      <protection locked="0"/>
    </xf>
    <xf numFmtId="0" fontId="4" fillId="2" borderId="38" xfId="0" applyNumberFormat="1" applyFont="1" applyFill="1" applyBorder="1" applyAlignment="1" applyProtection="1">
      <alignment horizontal="left" vertical="center"/>
      <protection locked="0"/>
    </xf>
    <xf numFmtId="0" fontId="4" fillId="2" borderId="0" xfId="0" applyNumberFormat="1" applyFont="1" applyFill="1" applyBorder="1" applyAlignment="1" applyProtection="1">
      <alignment horizontal="left" vertical="center"/>
      <protection locked="0"/>
    </xf>
    <xf numFmtId="0" fontId="4" fillId="2" borderId="23" xfId="0" applyNumberFormat="1" applyFont="1" applyFill="1" applyBorder="1" applyAlignment="1" applyProtection="1">
      <alignment horizontal="left" vertical="center"/>
      <protection locked="0"/>
    </xf>
    <xf numFmtId="0" fontId="4" fillId="2" borderId="45" xfId="0" applyNumberFormat="1" applyFont="1" applyFill="1" applyBorder="1" applyAlignment="1" applyProtection="1">
      <alignment horizontal="left" vertical="center"/>
      <protection locked="0"/>
    </xf>
    <xf numFmtId="0" fontId="4" fillId="2" borderId="14" xfId="0" applyNumberFormat="1" applyFont="1" applyFill="1" applyBorder="1" applyAlignment="1" applyProtection="1">
      <alignment horizontal="left" vertical="center"/>
      <protection locked="0"/>
    </xf>
    <xf numFmtId="0" fontId="4" fillId="2" borderId="25" xfId="0" applyNumberFormat="1" applyFont="1" applyFill="1" applyBorder="1" applyAlignment="1" applyProtection="1">
      <alignment horizontal="left" vertical="center"/>
      <protection locked="0"/>
    </xf>
    <xf numFmtId="176" fontId="4" fillId="0" borderId="45" xfId="0" applyNumberFormat="1" applyFont="1" applyBorder="1" applyAlignment="1" applyProtection="1">
      <alignment horizontal="right" vertical="center"/>
    </xf>
    <xf numFmtId="176" fontId="4" fillId="0" borderId="59" xfId="0" applyNumberFormat="1" applyFont="1" applyBorder="1" applyAlignment="1" applyProtection="1">
      <alignment horizontal="right" vertical="center"/>
    </xf>
    <xf numFmtId="0" fontId="3" fillId="0" borderId="38"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45"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0" borderId="59" xfId="0" applyFont="1" applyBorder="1" applyAlignment="1" applyProtection="1">
      <alignment horizontal="left" vertical="center" wrapText="1"/>
    </xf>
    <xf numFmtId="0" fontId="4" fillId="0" borderId="5" xfId="0" applyFont="1" applyBorder="1" applyAlignment="1" applyProtection="1">
      <alignment horizontal="center" wrapText="1"/>
    </xf>
    <xf numFmtId="0" fontId="4" fillId="0" borderId="1" xfId="0" applyFont="1" applyBorder="1" applyAlignment="1" applyProtection="1">
      <alignment horizontal="center" wrapText="1"/>
    </xf>
    <xf numFmtId="0" fontId="4" fillId="0" borderId="13" xfId="0" applyFont="1" applyBorder="1" applyAlignment="1" applyProtection="1">
      <alignment horizontal="center" wrapText="1"/>
    </xf>
    <xf numFmtId="0" fontId="4" fillId="0" borderId="38" xfId="0" applyFont="1" applyBorder="1" applyAlignment="1" applyProtection="1">
      <alignment horizontal="center" wrapText="1"/>
    </xf>
    <xf numFmtId="0" fontId="4" fillId="0" borderId="0" xfId="0" applyFont="1" applyBorder="1" applyAlignment="1" applyProtection="1">
      <alignment horizontal="center" wrapText="1"/>
    </xf>
    <xf numFmtId="0" fontId="4" fillId="0" borderId="2" xfId="0" applyFont="1" applyBorder="1" applyAlignment="1" applyProtection="1">
      <alignment horizontal="center" wrapText="1"/>
    </xf>
    <xf numFmtId="176" fontId="4" fillId="3" borderId="5" xfId="0" applyNumberFormat="1" applyFont="1" applyFill="1" applyBorder="1" applyAlignment="1" applyProtection="1">
      <alignment horizontal="right" vertical="center"/>
    </xf>
    <xf numFmtId="176" fontId="4" fillId="3" borderId="13" xfId="0" applyNumberFormat="1" applyFont="1" applyFill="1" applyBorder="1" applyAlignment="1" applyProtection="1">
      <alignment horizontal="right" vertical="center"/>
    </xf>
    <xf numFmtId="176" fontId="4" fillId="3" borderId="6" xfId="0" applyNumberFormat="1" applyFont="1" applyFill="1" applyBorder="1" applyAlignment="1" applyProtection="1">
      <alignment horizontal="right" vertical="center"/>
    </xf>
    <xf numFmtId="176" fontId="4" fillId="3" borderId="4" xfId="0" applyNumberFormat="1" applyFont="1" applyFill="1" applyBorder="1" applyAlignment="1" applyProtection="1">
      <alignment horizontal="right" vertical="center"/>
    </xf>
    <xf numFmtId="0" fontId="4" fillId="0" borderId="38" xfId="0" applyFont="1" applyBorder="1" applyAlignment="1" applyProtection="1">
      <alignment horizontal="center" vertical="top" wrapText="1"/>
    </xf>
    <xf numFmtId="0" fontId="4" fillId="0" borderId="0" xfId="0" applyFont="1" applyBorder="1" applyAlignment="1" applyProtection="1">
      <alignment horizontal="center" vertical="top" wrapText="1"/>
    </xf>
    <xf numFmtId="0" fontId="4" fillId="0" borderId="2" xfId="0" applyFont="1" applyBorder="1" applyAlignment="1" applyProtection="1">
      <alignment horizontal="center" vertical="top" wrapText="1"/>
    </xf>
    <xf numFmtId="0" fontId="4" fillId="0" borderId="6" xfId="0" applyFont="1" applyBorder="1" applyAlignment="1" applyProtection="1">
      <alignment horizontal="center" vertical="top" wrapText="1"/>
    </xf>
    <xf numFmtId="0" fontId="4" fillId="0" borderId="34" xfId="0" applyFont="1" applyBorder="1" applyAlignment="1" applyProtection="1">
      <alignment horizontal="center" vertical="top" wrapText="1"/>
    </xf>
    <xf numFmtId="0" fontId="4" fillId="0" borderId="4" xfId="0" applyFont="1" applyBorder="1" applyAlignment="1" applyProtection="1">
      <alignment horizontal="center" vertical="top" wrapText="1"/>
    </xf>
    <xf numFmtId="176" fontId="4" fillId="3" borderId="30" xfId="0" applyNumberFormat="1" applyFont="1" applyFill="1" applyBorder="1" applyAlignment="1" applyProtection="1">
      <alignment horizontal="right" vertical="center"/>
    </xf>
    <xf numFmtId="176" fontId="4" fillId="3" borderId="31" xfId="0" applyNumberFormat="1" applyFont="1" applyFill="1" applyBorder="1" applyAlignment="1" applyProtection="1">
      <alignment horizontal="right" vertical="center"/>
    </xf>
    <xf numFmtId="0" fontId="4" fillId="0" borderId="43" xfId="0" applyFont="1" applyBorder="1" applyAlignment="1" applyProtection="1">
      <alignment horizontal="center" vertical="center"/>
    </xf>
    <xf numFmtId="0" fontId="4" fillId="0" borderId="44" xfId="0" applyFont="1" applyBorder="1" applyAlignment="1" applyProtection="1">
      <alignment horizontal="center" vertical="center"/>
    </xf>
    <xf numFmtId="0" fontId="5" fillId="2" borderId="45" xfId="0" applyFont="1" applyFill="1" applyBorder="1" applyAlignment="1" applyProtection="1">
      <alignment horizontal="left" vertical="center"/>
      <protection locked="0"/>
    </xf>
    <xf numFmtId="0" fontId="5" fillId="2" borderId="14" xfId="0" applyFont="1" applyFill="1" applyBorder="1" applyAlignment="1" applyProtection="1">
      <alignment horizontal="left" vertical="center"/>
      <protection locked="0"/>
    </xf>
    <xf numFmtId="0" fontId="5" fillId="2" borderId="25" xfId="0" applyFont="1" applyFill="1" applyBorder="1" applyAlignment="1" applyProtection="1">
      <alignment horizontal="left" vertical="center"/>
      <protection locked="0"/>
    </xf>
    <xf numFmtId="176" fontId="4" fillId="0" borderId="18" xfId="0" applyNumberFormat="1" applyFont="1" applyBorder="1" applyAlignment="1" applyProtection="1">
      <alignment horizontal="right" vertical="center"/>
    </xf>
    <xf numFmtId="0" fontId="4" fillId="0" borderId="49" xfId="0" applyFont="1" applyBorder="1" applyAlignment="1" applyProtection="1">
      <alignment horizontal="center" vertical="center" shrinkToFit="1"/>
    </xf>
    <xf numFmtId="0" fontId="4" fillId="0" borderId="8"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38"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0" borderId="0" xfId="0" applyFont="1" applyBorder="1" applyAlignment="1" applyProtection="1">
      <alignment horizontal="center" vertical="center"/>
    </xf>
    <xf numFmtId="0" fontId="15" fillId="0" borderId="22" xfId="0" applyFont="1" applyBorder="1" applyAlignment="1" applyProtection="1">
      <alignment horizontal="center" vertical="center"/>
    </xf>
    <xf numFmtId="0" fontId="15" fillId="0" borderId="0" xfId="0" applyFont="1" applyBorder="1" applyAlignment="1" applyProtection="1">
      <alignment horizontal="center" vertical="center"/>
    </xf>
    <xf numFmtId="0" fontId="5" fillId="0" borderId="14" xfId="0" applyFont="1" applyBorder="1" applyAlignment="1" applyProtection="1">
      <alignment horizontal="center" vertical="center"/>
    </xf>
    <xf numFmtId="0" fontId="11" fillId="0" borderId="0" xfId="0" applyFont="1" applyBorder="1" applyAlignment="1" applyProtection="1">
      <alignment horizontal="center"/>
    </xf>
    <xf numFmtId="0" fontId="11" fillId="0" borderId="19" xfId="0" applyFont="1" applyBorder="1" applyAlignment="1" applyProtection="1">
      <alignment horizontal="center"/>
    </xf>
    <xf numFmtId="0" fontId="11" fillId="0" borderId="3" xfId="0" applyFont="1" applyBorder="1" applyAlignment="1" applyProtection="1">
      <alignment horizontal="center"/>
    </xf>
    <xf numFmtId="0" fontId="5" fillId="0" borderId="14" xfId="0" applyFont="1" applyFill="1" applyBorder="1" applyAlignment="1" applyProtection="1">
      <alignment horizontal="center" vertical="center"/>
    </xf>
    <xf numFmtId="0" fontId="4" fillId="0" borderId="14" xfId="0" applyFont="1" applyBorder="1" applyAlignment="1" applyProtection="1">
      <alignment horizontal="center" vertical="center"/>
    </xf>
    <xf numFmtId="0" fontId="11" fillId="0" borderId="17" xfId="0" applyFont="1" applyBorder="1" applyAlignment="1" applyProtection="1">
      <alignment horizontal="center"/>
    </xf>
    <xf numFmtId="176" fontId="4" fillId="0" borderId="5" xfId="0" applyNumberFormat="1" applyFont="1" applyFill="1" applyBorder="1" applyAlignment="1" applyProtection="1">
      <alignment horizontal="right" vertical="center"/>
      <protection locked="0"/>
    </xf>
    <xf numFmtId="176" fontId="4" fillId="0" borderId="13" xfId="0" applyNumberFormat="1" applyFont="1" applyFill="1" applyBorder="1" applyAlignment="1" applyProtection="1">
      <alignment horizontal="right" vertical="center"/>
      <protection locked="0"/>
    </xf>
    <xf numFmtId="176" fontId="4" fillId="0" borderId="38" xfId="0" applyNumberFormat="1" applyFont="1" applyFill="1" applyBorder="1" applyAlignment="1" applyProtection="1">
      <alignment horizontal="right" vertical="center"/>
      <protection locked="0"/>
    </xf>
    <xf numFmtId="176" fontId="4" fillId="0" borderId="2" xfId="0" applyNumberFormat="1" applyFont="1" applyFill="1" applyBorder="1" applyAlignment="1" applyProtection="1">
      <alignment horizontal="right" vertical="center"/>
      <protection locked="0"/>
    </xf>
    <xf numFmtId="0" fontId="17" fillId="0" borderId="0" xfId="0" applyFont="1" applyAlignment="1" applyProtection="1">
      <alignment horizontal="left" vertical="center"/>
    </xf>
    <xf numFmtId="0" fontId="4" fillId="0" borderId="0" xfId="0" applyFont="1" applyAlignment="1" applyProtection="1">
      <alignment horizontal="center" vertical="center"/>
    </xf>
    <xf numFmtId="0" fontId="4" fillId="0" borderId="20" xfId="0" applyFont="1" applyBorder="1" applyAlignment="1" applyProtection="1">
      <alignment horizontal="left" vertical="center"/>
    </xf>
    <xf numFmtId="0" fontId="4" fillId="0" borderId="0" xfId="0" applyFont="1" applyAlignment="1" applyProtection="1">
      <alignment horizontal="left" vertical="center"/>
    </xf>
    <xf numFmtId="0" fontId="9" fillId="0" borderId="9" xfId="0" applyFont="1" applyBorder="1" applyAlignment="1" applyProtection="1">
      <alignment horizontal="center" vertical="center" textRotation="255"/>
    </xf>
    <xf numFmtId="0" fontId="9" fillId="0" borderId="21" xfId="0" applyFont="1" applyBorder="1" applyAlignment="1" applyProtection="1">
      <alignment horizontal="center" vertical="center" textRotation="255"/>
    </xf>
    <xf numFmtId="0" fontId="9" fillId="0" borderId="22" xfId="0" applyFont="1" applyBorder="1" applyAlignment="1" applyProtection="1">
      <alignment horizontal="center" vertical="center" textRotation="255"/>
    </xf>
    <xf numFmtId="0" fontId="9" fillId="0" borderId="23" xfId="0" applyFont="1" applyBorder="1" applyAlignment="1" applyProtection="1">
      <alignment horizontal="center" vertical="center" textRotation="255"/>
    </xf>
    <xf numFmtId="0" fontId="9" fillId="0" borderId="24" xfId="0" applyFont="1" applyBorder="1" applyAlignment="1" applyProtection="1">
      <alignment horizontal="center" vertical="center" textRotation="255"/>
    </xf>
    <xf numFmtId="0" fontId="9" fillId="0" borderId="25" xfId="0" applyFont="1" applyBorder="1" applyAlignment="1" applyProtection="1">
      <alignment horizontal="center" vertical="center" textRotation="255"/>
    </xf>
    <xf numFmtId="0" fontId="4" fillId="0" borderId="26" xfId="0" applyFont="1" applyBorder="1" applyAlignment="1" applyProtection="1">
      <alignment horizontal="center" vertical="center"/>
    </xf>
    <xf numFmtId="0" fontId="3" fillId="0" borderId="1" xfId="0" applyFont="1" applyBorder="1" applyAlignment="1" applyProtection="1">
      <alignment horizontal="right" vertical="top"/>
    </xf>
    <xf numFmtId="0" fontId="3" fillId="0" borderId="16" xfId="0" applyFont="1" applyBorder="1" applyAlignment="1" applyProtection="1">
      <alignment horizontal="right" vertical="top"/>
    </xf>
    <xf numFmtId="0" fontId="3" fillId="2" borderId="27" xfId="0" applyFont="1" applyFill="1" applyBorder="1" applyAlignment="1" applyProtection="1">
      <alignment horizontal="left" vertical="top"/>
      <protection locked="0"/>
    </xf>
    <xf numFmtId="0" fontId="3" fillId="2" borderId="28" xfId="0" applyFont="1" applyFill="1" applyBorder="1" applyAlignment="1" applyProtection="1">
      <alignment horizontal="left" vertical="top"/>
      <protection locked="0"/>
    </xf>
    <xf numFmtId="0" fontId="3" fillId="2" borderId="29" xfId="0" applyFont="1" applyFill="1" applyBorder="1" applyAlignment="1" applyProtection="1">
      <alignment horizontal="left" vertical="top"/>
      <protection locked="0"/>
    </xf>
    <xf numFmtId="176" fontId="4" fillId="0" borderId="40" xfId="0" applyNumberFormat="1" applyFont="1" applyBorder="1" applyAlignment="1" applyProtection="1">
      <alignment horizontal="right" vertical="center"/>
    </xf>
    <xf numFmtId="176" fontId="4" fillId="0" borderId="41" xfId="0" applyNumberFormat="1" applyFont="1" applyBorder="1" applyAlignment="1" applyProtection="1">
      <alignment horizontal="right" vertical="center"/>
    </xf>
    <xf numFmtId="0" fontId="4" fillId="0" borderId="19"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36" xfId="0" applyFont="1" applyBorder="1" applyAlignment="1" applyProtection="1">
      <alignment horizontal="center" vertical="center"/>
    </xf>
    <xf numFmtId="0" fontId="7" fillId="0" borderId="37" xfId="0" applyFont="1" applyBorder="1" applyAlignment="1" applyProtection="1">
      <alignment horizontal="center" vertical="center"/>
    </xf>
    <xf numFmtId="0" fontId="13" fillId="0" borderId="0" xfId="0" applyFont="1" applyAlignment="1">
      <alignment horizontal="center" vertical="center"/>
    </xf>
    <xf numFmtId="0" fontId="11" fillId="0" borderId="44" xfId="0" applyFont="1" applyBorder="1" applyAlignment="1">
      <alignment horizontal="center"/>
    </xf>
    <xf numFmtId="0" fontId="11" fillId="0" borderId="61" xfId="0" applyFont="1" applyBorder="1" applyAlignment="1">
      <alignment horizontal="center"/>
    </xf>
    <xf numFmtId="0" fontId="11" fillId="0" borderId="62" xfId="0" applyFont="1" applyBorder="1" applyAlignment="1">
      <alignment horizontal="center"/>
    </xf>
    <xf numFmtId="0" fontId="11" fillId="0" borderId="63" xfId="0" applyFont="1" applyBorder="1" applyAlignment="1">
      <alignment horizontal="center"/>
    </xf>
    <xf numFmtId="0" fontId="11" fillId="0" borderId="39" xfId="0" applyFont="1" applyBorder="1" applyAlignment="1">
      <alignment horizontal="center"/>
    </xf>
    <xf numFmtId="0" fontId="11" fillId="0" borderId="32" xfId="0" applyFont="1" applyBorder="1" applyAlignment="1">
      <alignment horizontal="center"/>
    </xf>
    <xf numFmtId="0" fontId="11" fillId="0" borderId="22" xfId="0" applyFont="1" applyBorder="1" applyAlignment="1">
      <alignment horizontal="center"/>
    </xf>
    <xf numFmtId="0" fontId="11" fillId="0" borderId="2" xfId="0" applyFont="1" applyBorder="1" applyAlignment="1">
      <alignment horizontal="center"/>
    </xf>
    <xf numFmtId="0" fontId="11" fillId="0" borderId="33" xfId="0" applyFont="1" applyBorder="1" applyAlignment="1">
      <alignment horizontal="center"/>
    </xf>
    <xf numFmtId="0" fontId="11" fillId="0" borderId="4" xfId="0" applyFont="1" applyBorder="1" applyAlignment="1">
      <alignment horizont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11" fillId="0" borderId="15" xfId="0" applyFont="1" applyBorder="1" applyAlignment="1">
      <alignment horizontal="center"/>
    </xf>
    <xf numFmtId="0" fontId="8" fillId="0" borderId="0" xfId="0" applyFont="1" applyAlignment="1">
      <alignment horizontal="center" vertical="center"/>
    </xf>
    <xf numFmtId="0" fontId="4" fillId="0" borderId="22"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3" fillId="0" borderId="5" xfId="0" applyFont="1" applyBorder="1" applyAlignment="1">
      <alignment horizontal="right" vertical="top"/>
    </xf>
    <xf numFmtId="0" fontId="3" fillId="0" borderId="16" xfId="0" applyFont="1" applyBorder="1" applyAlignment="1">
      <alignment horizontal="right" vertical="top"/>
    </xf>
    <xf numFmtId="0" fontId="3" fillId="0" borderId="5" xfId="0" applyFont="1" applyBorder="1" applyAlignment="1">
      <alignment horizontal="center" vertical="top"/>
    </xf>
    <xf numFmtId="0" fontId="3" fillId="0" borderId="1" xfId="0" applyFont="1" applyBorder="1" applyAlignment="1">
      <alignment horizontal="center" vertical="top"/>
    </xf>
    <xf numFmtId="0" fontId="3" fillId="0" borderId="13" xfId="0" applyFont="1" applyBorder="1" applyAlignment="1">
      <alignment horizontal="center" vertical="top"/>
    </xf>
    <xf numFmtId="0" fontId="11" fillId="0" borderId="38" xfId="0" applyFont="1" applyBorder="1" applyAlignment="1">
      <alignment horizontal="center"/>
    </xf>
    <xf numFmtId="0" fontId="11" fillId="0" borderId="6" xfId="0" applyFont="1" applyBorder="1" applyAlignment="1">
      <alignment horizontal="center"/>
    </xf>
    <xf numFmtId="0" fontId="11" fillId="0" borderId="23" xfId="0" applyFont="1" applyBorder="1" applyAlignment="1">
      <alignment horizontal="center"/>
    </xf>
    <xf numFmtId="0" fontId="11" fillId="0" borderId="12" xfId="0" applyFont="1" applyBorder="1" applyAlignment="1">
      <alignment horizontal="center"/>
    </xf>
    <xf numFmtId="0" fontId="11" fillId="0" borderId="0" xfId="0" applyFont="1" applyBorder="1" applyAlignment="1">
      <alignment horizontal="center"/>
    </xf>
    <xf numFmtId="0" fontId="11" fillId="0" borderId="34" xfId="0" applyFont="1" applyBorder="1" applyAlignment="1">
      <alignment horizont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58" fontId="4" fillId="0" borderId="35" xfId="0" applyNumberFormat="1" applyFont="1" applyBorder="1" applyAlignment="1">
      <alignment horizontal="center" vertical="center"/>
    </xf>
    <xf numFmtId="58" fontId="4" fillId="0" borderId="36" xfId="0" applyNumberFormat="1" applyFont="1" applyBorder="1" applyAlignment="1">
      <alignment horizontal="center" vertical="center"/>
    </xf>
    <xf numFmtId="58" fontId="4" fillId="0" borderId="37" xfId="0" applyNumberFormat="1" applyFont="1" applyBorder="1" applyAlignment="1">
      <alignment horizontal="center" vertical="center"/>
    </xf>
    <xf numFmtId="0" fontId="4" fillId="0" borderId="30" xfId="0" applyFont="1" applyBorder="1" applyAlignment="1">
      <alignment horizontal="center" vertical="center"/>
    </xf>
    <xf numFmtId="0" fontId="4" fillId="0" borderId="3" xfId="0" applyFont="1" applyBorder="1" applyAlignment="1">
      <alignment horizontal="center" vertical="center"/>
    </xf>
    <xf numFmtId="0" fontId="4" fillId="0" borderId="18"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4" fillId="0" borderId="31"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Alignment="1">
      <alignment horizontal="center" vertical="center"/>
    </xf>
    <xf numFmtId="6" fontId="4" fillId="0" borderId="20" xfId="1" applyFont="1" applyBorder="1" applyAlignment="1">
      <alignment horizontal="left" vertical="center"/>
    </xf>
    <xf numFmtId="6" fontId="4" fillId="0" borderId="0" xfId="1" applyFont="1" applyAlignment="1">
      <alignment horizontal="left" vertical="center"/>
    </xf>
    <xf numFmtId="0" fontId="9" fillId="0" borderId="9" xfId="0" applyFont="1" applyBorder="1" applyAlignment="1">
      <alignment horizontal="center" vertical="center" textRotation="255"/>
    </xf>
    <xf numFmtId="0" fontId="9" fillId="0" borderId="21" xfId="0" applyFont="1" applyBorder="1" applyAlignment="1">
      <alignment horizontal="center" vertical="center" textRotation="255"/>
    </xf>
    <xf numFmtId="0" fontId="9" fillId="0" borderId="22" xfId="0" applyFont="1" applyBorder="1" applyAlignment="1">
      <alignment horizontal="center" vertical="center" textRotation="255"/>
    </xf>
    <xf numFmtId="0" fontId="9" fillId="0" borderId="23" xfId="0" applyFont="1" applyBorder="1" applyAlignment="1">
      <alignment horizontal="center" vertical="center" textRotation="255"/>
    </xf>
    <xf numFmtId="0" fontId="9" fillId="0" borderId="24" xfId="0" applyFont="1" applyBorder="1" applyAlignment="1">
      <alignment horizontal="center" vertical="center" textRotation="255"/>
    </xf>
    <xf numFmtId="0" fontId="9" fillId="0" borderId="25" xfId="0" applyFont="1" applyBorder="1" applyAlignment="1">
      <alignment horizontal="center" vertical="center" textRotation="255"/>
    </xf>
    <xf numFmtId="0" fontId="4" fillId="0" borderId="26" xfId="0" applyFont="1" applyBorder="1" applyAlignment="1">
      <alignment horizontal="center" vertical="center"/>
    </xf>
    <xf numFmtId="0" fontId="4" fillId="0" borderId="5"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0" borderId="16" xfId="0" applyNumberFormat="1" applyFont="1" applyBorder="1" applyAlignment="1">
      <alignment horizontal="center" vertical="center"/>
    </xf>
    <xf numFmtId="0" fontId="4" fillId="0" borderId="38"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23"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4"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11" fillId="0" borderId="30" xfId="0" applyFont="1" applyBorder="1" applyAlignment="1">
      <alignment horizontal="center"/>
    </xf>
    <xf numFmtId="0" fontId="11" fillId="0" borderId="3" xfId="0" applyFont="1" applyBorder="1" applyAlignment="1">
      <alignment horizontal="center"/>
    </xf>
    <xf numFmtId="0" fontId="11" fillId="0" borderId="31" xfId="0" applyFont="1" applyBorder="1" applyAlignment="1">
      <alignment horizontal="center"/>
    </xf>
    <xf numFmtId="0" fontId="3" fillId="0" borderId="8" xfId="0" applyFont="1" applyBorder="1" applyAlignment="1">
      <alignment horizontal="distributed"/>
    </xf>
    <xf numFmtId="0" fontId="11" fillId="0" borderId="17" xfId="0" applyFont="1" applyBorder="1" applyAlignment="1">
      <alignment horizontal="center"/>
    </xf>
    <xf numFmtId="0" fontId="4" fillId="0" borderId="46"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11" fillId="0" borderId="16" xfId="0" applyFont="1" applyBorder="1" applyAlignment="1">
      <alignment horizontal="center"/>
    </xf>
    <xf numFmtId="0" fontId="11" fillId="0" borderId="1" xfId="0" applyFont="1" applyBorder="1" applyAlignment="1">
      <alignment horizontal="center"/>
    </xf>
    <xf numFmtId="0" fontId="4" fillId="0" borderId="6" xfId="0" applyFont="1" applyBorder="1" applyAlignment="1">
      <alignment horizontal="center" vertical="center"/>
    </xf>
    <xf numFmtId="0" fontId="4" fillId="0" borderId="34" xfId="0" applyFont="1" applyBorder="1" applyAlignment="1">
      <alignment horizontal="center" vertical="center"/>
    </xf>
    <xf numFmtId="0" fontId="4" fillId="0" borderId="4" xfId="0" applyFont="1" applyBorder="1" applyAlignment="1">
      <alignment horizontal="center" vertical="center"/>
    </xf>
    <xf numFmtId="176" fontId="4" fillId="0" borderId="1" xfId="0" applyNumberFormat="1" applyFont="1" applyBorder="1" applyAlignment="1">
      <alignment horizontal="right" vertical="center"/>
    </xf>
    <xf numFmtId="176" fontId="4" fillId="0" borderId="16" xfId="0" applyNumberFormat="1" applyFont="1" applyBorder="1" applyAlignment="1">
      <alignment horizontal="right" vertical="center"/>
    </xf>
    <xf numFmtId="176" fontId="4" fillId="0" borderId="34" xfId="0" applyNumberFormat="1" applyFont="1" applyBorder="1" applyAlignment="1">
      <alignment horizontal="right" vertical="center"/>
    </xf>
    <xf numFmtId="176" fontId="4" fillId="0" borderId="12" xfId="0" applyNumberFormat="1" applyFont="1" applyBorder="1" applyAlignment="1">
      <alignment horizontal="right" vertical="center"/>
    </xf>
    <xf numFmtId="0" fontId="4" fillId="0" borderId="38" xfId="0" applyFont="1" applyBorder="1" applyAlignment="1">
      <alignment horizontal="center" vertical="center"/>
    </xf>
    <xf numFmtId="0" fontId="4" fillId="0" borderId="2" xfId="0" applyFont="1" applyBorder="1" applyAlignment="1">
      <alignment horizontal="center" vertical="center"/>
    </xf>
    <xf numFmtId="0" fontId="3" fillId="0" borderId="60" xfId="0" applyFont="1" applyBorder="1" applyAlignment="1">
      <alignment horizontal="left" vertical="top"/>
    </xf>
    <xf numFmtId="0" fontId="3" fillId="0" borderId="20" xfId="0" applyFont="1" applyBorder="1" applyAlignment="1">
      <alignment horizontal="left" vertical="top"/>
    </xf>
    <xf numFmtId="0" fontId="3" fillId="0" borderId="21" xfId="0" applyFont="1" applyBorder="1" applyAlignment="1">
      <alignment horizontal="left" vertical="top"/>
    </xf>
    <xf numFmtId="0" fontId="5" fillId="0" borderId="45" xfId="0" applyFont="1" applyBorder="1" applyAlignment="1">
      <alignment horizontal="left" vertical="center"/>
    </xf>
    <xf numFmtId="0" fontId="5" fillId="0" borderId="14" xfId="0" applyFont="1" applyBorder="1" applyAlignment="1">
      <alignment horizontal="left" vertical="center"/>
    </xf>
    <xf numFmtId="0" fontId="5" fillId="0" borderId="25" xfId="0" applyFont="1" applyBorder="1" applyAlignment="1">
      <alignment horizontal="left" vertical="center"/>
    </xf>
    <xf numFmtId="0" fontId="3" fillId="0" borderId="5"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176" fontId="4" fillId="0" borderId="30" xfId="0" applyNumberFormat="1" applyFont="1" applyBorder="1" applyAlignment="1">
      <alignment horizontal="right" vertical="center"/>
    </xf>
    <xf numFmtId="176" fontId="4" fillId="0" borderId="3" xfId="0" applyNumberFormat="1" applyFont="1" applyBorder="1" applyAlignment="1">
      <alignment horizontal="right" vertical="center"/>
    </xf>
    <xf numFmtId="176" fontId="4" fillId="0" borderId="18" xfId="0" applyNumberFormat="1" applyFont="1" applyBorder="1" applyAlignment="1">
      <alignment horizontal="right" vertical="center"/>
    </xf>
    <xf numFmtId="0" fontId="4" fillId="0" borderId="30"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31" xfId="0" applyFont="1" applyBorder="1" applyAlignment="1">
      <alignment horizontal="center" vertical="center" shrinkToFit="1"/>
    </xf>
    <xf numFmtId="0" fontId="6" fillId="0" borderId="5" xfId="0" applyFont="1" applyBorder="1" applyAlignment="1">
      <alignment horizontal="center" vertical="center" wrapText="1"/>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38" xfId="0" applyFont="1" applyBorder="1" applyAlignment="1">
      <alignment horizontal="center" vertical="center" wrapText="1"/>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34" xfId="0" applyFont="1" applyBorder="1" applyAlignment="1">
      <alignment horizontal="center" vertical="center"/>
    </xf>
    <xf numFmtId="0" fontId="6" fillId="0" borderId="4" xfId="0" applyFont="1" applyBorder="1" applyAlignment="1">
      <alignment horizontal="center" vertical="center"/>
    </xf>
    <xf numFmtId="0" fontId="4" fillId="0" borderId="5"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9" xfId="0" applyFont="1" applyBorder="1" applyAlignment="1">
      <alignment horizontal="center" vertical="center"/>
    </xf>
    <xf numFmtId="0" fontId="4" fillId="0" borderId="22" xfId="0" applyFont="1" applyBorder="1" applyAlignment="1">
      <alignment vertical="center" textRotation="255"/>
    </xf>
    <xf numFmtId="0" fontId="4" fillId="0" borderId="15" xfId="0" applyFont="1" applyBorder="1" applyAlignment="1">
      <alignment horizontal="center" vertical="center" textRotation="255"/>
    </xf>
    <xf numFmtId="0" fontId="0" fillId="0" borderId="22" xfId="0" applyBorder="1" applyAlignment="1">
      <alignment horizontal="center" vertical="center" textRotation="255"/>
    </xf>
    <xf numFmtId="0" fontId="0" fillId="0" borderId="24" xfId="0" applyBorder="1" applyAlignment="1">
      <alignment horizontal="center" vertical="center" textRotation="255"/>
    </xf>
    <xf numFmtId="0" fontId="7" fillId="0" borderId="42"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177" fontId="4" fillId="0" borderId="30" xfId="0" applyNumberFormat="1" applyFont="1" applyBorder="1" applyAlignment="1">
      <alignment horizontal="right" vertical="center"/>
    </xf>
    <xf numFmtId="177" fontId="4" fillId="0" borderId="3" xfId="0" applyNumberFormat="1" applyFont="1" applyBorder="1" applyAlignment="1">
      <alignment horizontal="right" vertical="center"/>
    </xf>
    <xf numFmtId="0" fontId="11" fillId="0" borderId="19" xfId="0" applyFont="1" applyBorder="1" applyAlignment="1">
      <alignment horizontal="center"/>
    </xf>
    <xf numFmtId="0" fontId="3" fillId="0" borderId="23" xfId="0" applyFont="1" applyBorder="1" applyAlignment="1">
      <alignment horizontal="right" vertical="top" textRotation="255"/>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176" fontId="4" fillId="0" borderId="31" xfId="0" applyNumberFormat="1" applyFont="1" applyBorder="1" applyAlignment="1">
      <alignment horizontal="right" vertical="center"/>
    </xf>
    <xf numFmtId="0" fontId="3" fillId="0" borderId="38" xfId="0" applyFont="1" applyBorder="1" applyAlignment="1">
      <alignment horizontal="left" vertical="center" wrapText="1"/>
    </xf>
    <xf numFmtId="0" fontId="3" fillId="0" borderId="0" xfId="0" applyFont="1" applyBorder="1" applyAlignment="1">
      <alignment horizontal="left" vertical="center" wrapText="1"/>
    </xf>
    <xf numFmtId="0" fontId="3" fillId="0" borderId="2" xfId="0" applyFont="1" applyBorder="1" applyAlignment="1">
      <alignment horizontal="left" vertical="center" wrapText="1"/>
    </xf>
    <xf numFmtId="0" fontId="3" fillId="0" borderId="45" xfId="0" applyFont="1" applyBorder="1" applyAlignment="1">
      <alignment horizontal="left" vertical="center" wrapText="1"/>
    </xf>
    <xf numFmtId="0" fontId="3" fillId="0" borderId="14" xfId="0" applyFont="1" applyBorder="1" applyAlignment="1">
      <alignment horizontal="left" vertical="center" wrapText="1"/>
    </xf>
    <xf numFmtId="0" fontId="3" fillId="0" borderId="59" xfId="0" applyFont="1" applyBorder="1" applyAlignment="1">
      <alignment horizontal="left" vertical="center" wrapText="1"/>
    </xf>
    <xf numFmtId="177" fontId="4" fillId="0" borderId="46" xfId="0" applyNumberFormat="1" applyFont="1" applyBorder="1" applyAlignment="1">
      <alignment horizontal="right" vertical="center"/>
    </xf>
    <xf numFmtId="177" fontId="4" fillId="0" borderId="47" xfId="0" applyNumberFormat="1" applyFont="1" applyBorder="1" applyAlignment="1">
      <alignment horizontal="right" vertical="center"/>
    </xf>
    <xf numFmtId="0" fontId="3" fillId="0" borderId="0" xfId="0" applyFont="1" applyBorder="1" applyAlignment="1">
      <alignment horizontal="distributed" vertical="top"/>
    </xf>
    <xf numFmtId="0" fontId="4" fillId="0" borderId="24" xfId="0" applyFont="1" applyBorder="1" applyAlignment="1">
      <alignment horizontal="center" vertical="center"/>
    </xf>
    <xf numFmtId="0" fontId="4" fillId="0" borderId="1"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14" xfId="0" applyFont="1" applyBorder="1" applyAlignment="1">
      <alignment horizontal="distributed" vertical="center" wrapText="1"/>
    </xf>
    <xf numFmtId="176" fontId="4" fillId="0" borderId="45" xfId="0" applyNumberFormat="1" applyFont="1" applyBorder="1" applyAlignment="1">
      <alignment horizontal="right" vertical="center"/>
    </xf>
    <xf numFmtId="176" fontId="4" fillId="0" borderId="59" xfId="0" applyNumberFormat="1" applyFont="1" applyBorder="1" applyAlignment="1">
      <alignment horizontal="right"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1" xfId="0" applyFont="1" applyBorder="1" applyAlignment="1">
      <alignment horizontal="distributed" vertical="center"/>
    </xf>
    <xf numFmtId="0" fontId="4" fillId="0" borderId="0" xfId="0" applyFont="1" applyBorder="1" applyAlignment="1">
      <alignment horizontal="distributed" vertical="center"/>
    </xf>
    <xf numFmtId="0" fontId="4" fillId="0" borderId="34" xfId="0" applyFont="1" applyBorder="1" applyAlignment="1">
      <alignment horizontal="distributed" vertical="center"/>
    </xf>
    <xf numFmtId="0" fontId="4" fillId="0" borderId="5" xfId="0" applyFont="1" applyBorder="1" applyAlignment="1">
      <alignment horizontal="center" wrapText="1"/>
    </xf>
    <xf numFmtId="0" fontId="4" fillId="0" borderId="1" xfId="0" applyFont="1" applyBorder="1" applyAlignment="1">
      <alignment horizontal="center" wrapText="1"/>
    </xf>
    <xf numFmtId="0" fontId="4" fillId="0" borderId="13" xfId="0" applyFont="1" applyBorder="1" applyAlignment="1">
      <alignment horizontal="center" wrapText="1"/>
    </xf>
    <xf numFmtId="0" fontId="4" fillId="0" borderId="38" xfId="0" applyFont="1" applyBorder="1" applyAlignment="1">
      <alignment horizontal="center" wrapText="1"/>
    </xf>
    <xf numFmtId="0" fontId="4" fillId="0" borderId="0" xfId="0" applyFont="1" applyBorder="1" applyAlignment="1">
      <alignment horizontal="center" wrapText="1"/>
    </xf>
    <xf numFmtId="0" fontId="4" fillId="0" borderId="2" xfId="0" applyFont="1" applyBorder="1" applyAlignment="1">
      <alignment horizontal="center" wrapText="1"/>
    </xf>
    <xf numFmtId="0" fontId="4" fillId="0" borderId="54" xfId="0" applyFont="1" applyBorder="1" applyAlignment="1">
      <alignment horizontal="center" vertical="center" wrapText="1"/>
    </xf>
    <xf numFmtId="0" fontId="4" fillId="0" borderId="2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4" xfId="0" applyFont="1" applyBorder="1" applyAlignment="1">
      <alignment horizontal="center" vertical="center" wrapText="1"/>
    </xf>
    <xf numFmtId="176" fontId="4" fillId="0" borderId="5" xfId="0" applyNumberFormat="1" applyFont="1" applyBorder="1" applyAlignment="1">
      <alignment horizontal="right" vertical="center"/>
    </xf>
    <xf numFmtId="176" fontId="4" fillId="0" borderId="13" xfId="0" applyNumberFormat="1" applyFont="1" applyBorder="1" applyAlignment="1">
      <alignment horizontal="right" vertical="center"/>
    </xf>
    <xf numFmtId="0" fontId="4" fillId="0" borderId="53" xfId="0" applyFont="1" applyBorder="1" applyAlignment="1">
      <alignment horizontal="center" vertical="center" shrinkToFit="1"/>
    </xf>
    <xf numFmtId="0" fontId="4" fillId="0" borderId="41" xfId="0" applyFont="1" applyBorder="1" applyAlignment="1">
      <alignment horizontal="center" vertical="center" shrinkToFit="1"/>
    </xf>
    <xf numFmtId="176" fontId="4" fillId="0" borderId="40" xfId="0" applyNumberFormat="1" applyFont="1" applyBorder="1" applyAlignment="1">
      <alignment horizontal="right" vertical="center"/>
    </xf>
    <xf numFmtId="176" fontId="4" fillId="0" borderId="41" xfId="0" applyNumberFormat="1" applyFont="1" applyBorder="1" applyAlignment="1">
      <alignment horizontal="right" vertical="center"/>
    </xf>
    <xf numFmtId="176" fontId="4" fillId="0" borderId="6" xfId="0" applyNumberFormat="1" applyFont="1" applyBorder="1" applyAlignment="1">
      <alignment horizontal="right" vertical="center"/>
    </xf>
    <xf numFmtId="176" fontId="4" fillId="0" borderId="4" xfId="0" applyNumberFormat="1" applyFont="1" applyBorder="1" applyAlignment="1">
      <alignment horizontal="right" vertical="center"/>
    </xf>
    <xf numFmtId="0" fontId="4" fillId="0" borderId="38" xfId="0" applyFont="1" applyBorder="1" applyAlignment="1">
      <alignment horizontal="center" vertical="top" wrapText="1"/>
    </xf>
    <xf numFmtId="0" fontId="4" fillId="0" borderId="0" xfId="0" applyFont="1" applyBorder="1" applyAlignment="1">
      <alignment horizontal="center" vertical="top" wrapText="1"/>
    </xf>
    <xf numFmtId="0" fontId="4" fillId="0" borderId="2" xfId="0" applyFont="1" applyBorder="1" applyAlignment="1">
      <alignment horizontal="center" vertical="top" wrapText="1"/>
    </xf>
    <xf numFmtId="0" fontId="4" fillId="0" borderId="6" xfId="0" applyFont="1" applyBorder="1" applyAlignment="1">
      <alignment horizontal="center" vertical="top" wrapText="1"/>
    </xf>
    <xf numFmtId="0" fontId="4" fillId="0" borderId="34" xfId="0" applyFont="1" applyBorder="1" applyAlignment="1">
      <alignment horizontal="center" vertical="top" wrapText="1"/>
    </xf>
    <xf numFmtId="0" fontId="4" fillId="0" borderId="4" xfId="0" applyFont="1" applyBorder="1" applyAlignment="1">
      <alignment horizontal="center" vertical="top" wrapText="1"/>
    </xf>
    <xf numFmtId="0" fontId="4" fillId="0" borderId="14" xfId="0" applyFont="1" applyBorder="1" applyAlignment="1">
      <alignment horizontal="center" vertical="center"/>
    </xf>
    <xf numFmtId="0" fontId="5" fillId="0" borderId="14" xfId="0" applyFont="1" applyBorder="1" applyAlignment="1">
      <alignment horizontal="center" vertical="center"/>
    </xf>
    <xf numFmtId="0" fontId="11" fillId="0" borderId="5" xfId="0" applyFont="1" applyBorder="1" applyAlignment="1">
      <alignment horizontal="center"/>
    </xf>
    <xf numFmtId="0" fontId="11" fillId="0" borderId="13" xfId="0" applyFont="1" applyBorder="1" applyAlignment="1">
      <alignment horizontal="center"/>
    </xf>
    <xf numFmtId="0" fontId="4" fillId="0" borderId="49" xfId="0" applyFont="1" applyBorder="1" applyAlignment="1">
      <alignment horizontal="center" vertical="center"/>
    </xf>
    <xf numFmtId="176" fontId="4" fillId="0" borderId="49" xfId="0" applyNumberFormat="1" applyFont="1" applyBorder="1" applyAlignment="1">
      <alignment horizontal="right" vertical="center"/>
    </xf>
    <xf numFmtId="176" fontId="4" fillId="0" borderId="8" xfId="0" applyNumberFormat="1" applyFont="1" applyBorder="1" applyAlignment="1">
      <alignment horizontal="right" vertical="center"/>
    </xf>
    <xf numFmtId="176" fontId="4" fillId="0" borderId="58" xfId="0" applyNumberFormat="1" applyFont="1" applyBorder="1" applyAlignment="1">
      <alignment horizontal="right" vertical="center"/>
    </xf>
    <xf numFmtId="176" fontId="4" fillId="0" borderId="38" xfId="0" applyNumberFormat="1" applyFont="1" applyBorder="1" applyAlignment="1">
      <alignment horizontal="right" vertical="center"/>
    </xf>
    <xf numFmtId="176" fontId="4" fillId="0" borderId="0" xfId="0" applyNumberFormat="1" applyFont="1" applyBorder="1" applyAlignment="1">
      <alignment horizontal="right" vertical="center"/>
    </xf>
    <xf numFmtId="176" fontId="4" fillId="0" borderId="23" xfId="0" applyNumberFormat="1" applyFont="1" applyBorder="1" applyAlignment="1">
      <alignment horizontal="right" vertical="center"/>
    </xf>
    <xf numFmtId="0" fontId="4" fillId="0" borderId="49"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 xfId="0" applyFont="1" applyBorder="1" applyAlignment="1">
      <alignment horizontal="center" vertical="center" shrinkToFit="1"/>
    </xf>
    <xf numFmtId="176" fontId="4" fillId="0" borderId="46" xfId="0" applyNumberFormat="1" applyFont="1" applyBorder="1" applyAlignment="1">
      <alignment horizontal="right" vertical="center"/>
    </xf>
    <xf numFmtId="176" fontId="4" fillId="0" borderId="47" xfId="0" applyNumberFormat="1" applyFont="1" applyBorder="1" applyAlignment="1">
      <alignment horizontal="right" vertical="center"/>
    </xf>
    <xf numFmtId="176" fontId="4" fillId="0" borderId="57" xfId="0" applyNumberFormat="1" applyFont="1" applyBorder="1" applyAlignment="1">
      <alignment horizontal="right" vertical="center"/>
    </xf>
    <xf numFmtId="0" fontId="3" fillId="0" borderId="27" xfId="0" applyFont="1" applyBorder="1" applyAlignment="1">
      <alignment horizontal="left" vertical="top"/>
    </xf>
    <xf numFmtId="0" fontId="3" fillId="0" borderId="28" xfId="0" applyFont="1" applyBorder="1" applyAlignment="1">
      <alignment horizontal="left" vertical="top"/>
    </xf>
    <xf numFmtId="0" fontId="3" fillId="0" borderId="29" xfId="0" applyFont="1" applyBorder="1" applyAlignment="1">
      <alignment horizontal="left" vertical="top"/>
    </xf>
    <xf numFmtId="0" fontId="4" fillId="0" borderId="23" xfId="0" applyFont="1" applyBorder="1" applyAlignment="1">
      <alignment horizontal="center" vertical="center"/>
    </xf>
    <xf numFmtId="0" fontId="3" fillId="0" borderId="0" xfId="0" applyFont="1" applyBorder="1" applyAlignment="1">
      <alignment horizontal="right" vertical="top" textRotation="255"/>
    </xf>
    <xf numFmtId="0" fontId="4" fillId="0" borderId="9" xfId="0" applyFont="1" applyBorder="1" applyAlignment="1">
      <alignment horizontal="left" vertical="top" wrapText="1"/>
    </xf>
    <xf numFmtId="0" fontId="4" fillId="0" borderId="20" xfId="0" applyFont="1" applyBorder="1" applyAlignment="1">
      <alignment horizontal="left" vertical="top"/>
    </xf>
    <xf numFmtId="0" fontId="4" fillId="0" borderId="21" xfId="0" applyFont="1" applyBorder="1" applyAlignment="1">
      <alignment horizontal="left" vertical="top"/>
    </xf>
    <xf numFmtId="0" fontId="4" fillId="0" borderId="22" xfId="0" applyFont="1" applyBorder="1" applyAlignment="1">
      <alignment horizontal="left" vertical="top"/>
    </xf>
    <xf numFmtId="0" fontId="4" fillId="0" borderId="0" xfId="0" applyFont="1" applyBorder="1" applyAlignment="1">
      <alignment horizontal="left" vertical="top"/>
    </xf>
    <xf numFmtId="0" fontId="4" fillId="0" borderId="23" xfId="0" applyFont="1" applyBorder="1" applyAlignment="1">
      <alignment horizontal="left" vertical="top"/>
    </xf>
    <xf numFmtId="0" fontId="4" fillId="0" borderId="24" xfId="0" applyFont="1" applyBorder="1" applyAlignment="1">
      <alignment horizontal="left" vertical="top"/>
    </xf>
    <xf numFmtId="0" fontId="4" fillId="0" borderId="14" xfId="0" applyFont="1" applyBorder="1" applyAlignment="1">
      <alignment horizontal="left" vertical="top"/>
    </xf>
    <xf numFmtId="0" fontId="4" fillId="0" borderId="25" xfId="0" applyFont="1" applyBorder="1" applyAlignment="1">
      <alignment horizontal="left" vertical="top"/>
    </xf>
    <xf numFmtId="6" fontId="4" fillId="0" borderId="0" xfId="1" applyFont="1" applyBorder="1" applyAlignment="1">
      <alignment horizontal="left" vertical="center"/>
    </xf>
    <xf numFmtId="0" fontId="3" fillId="0" borderId="26" xfId="0" applyFont="1" applyBorder="1" applyAlignment="1">
      <alignment horizontal="center" vertical="top" textRotation="255" shrinkToFit="1"/>
    </xf>
    <xf numFmtId="0" fontId="10" fillId="0" borderId="0" xfId="0" applyFont="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76200</xdr:colOff>
      <xdr:row>1</xdr:row>
      <xdr:rowOff>66675</xdr:rowOff>
    </xdr:from>
    <xdr:to>
      <xdr:col>21</xdr:col>
      <xdr:colOff>283873</xdr:colOff>
      <xdr:row>2</xdr:row>
      <xdr:rowOff>0</xdr:rowOff>
    </xdr:to>
    <xdr:sp macro="" textlink="">
      <xdr:nvSpPr>
        <xdr:cNvPr id="2050" name="Text Box 2">
          <a:extLst>
            <a:ext uri="{FF2B5EF4-FFF2-40B4-BE49-F238E27FC236}">
              <a16:creationId xmlns:a16="http://schemas.microsoft.com/office/drawing/2014/main" xmlns="" id="{00000000-0008-0000-0000-000002080000}"/>
            </a:ext>
          </a:extLst>
        </xdr:cNvPr>
        <xdr:cNvSpPr txBox="1">
          <a:spLocks noChangeArrowheads="1"/>
        </xdr:cNvSpPr>
      </xdr:nvSpPr>
      <xdr:spPr bwMode="auto">
        <a:xfrm>
          <a:off x="5657850" y="342900"/>
          <a:ext cx="590550" cy="3714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電信扱</a:t>
          </a:r>
        </a:p>
      </xdr:txBody>
    </xdr:sp>
    <xdr:clientData/>
  </xdr:twoCellAnchor>
  <xdr:twoCellAnchor>
    <xdr:from>
      <xdr:col>19</xdr:col>
      <xdr:colOff>114300</xdr:colOff>
      <xdr:row>37</xdr:row>
      <xdr:rowOff>47625</xdr:rowOff>
    </xdr:from>
    <xdr:to>
      <xdr:col>21</xdr:col>
      <xdr:colOff>247650</xdr:colOff>
      <xdr:row>43</xdr:row>
      <xdr:rowOff>104775</xdr:rowOff>
    </xdr:to>
    <xdr:sp macro="" textlink="">
      <xdr:nvSpPr>
        <xdr:cNvPr id="2060" name="Rectangle 12">
          <a:extLst>
            <a:ext uri="{FF2B5EF4-FFF2-40B4-BE49-F238E27FC236}">
              <a16:creationId xmlns:a16="http://schemas.microsoft.com/office/drawing/2014/main" xmlns="" id="{00000000-0008-0000-0000-00000C080000}"/>
            </a:ext>
          </a:extLst>
        </xdr:cNvPr>
        <xdr:cNvSpPr>
          <a:spLocks noChangeArrowheads="1"/>
        </xdr:cNvSpPr>
      </xdr:nvSpPr>
      <xdr:spPr bwMode="auto">
        <a:xfrm>
          <a:off x="5353050" y="9115425"/>
          <a:ext cx="857250" cy="9715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収　入</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印　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38100</xdr:colOff>
      <xdr:row>1</xdr:row>
      <xdr:rowOff>104775</xdr:rowOff>
    </xdr:from>
    <xdr:to>
      <xdr:col>21</xdr:col>
      <xdr:colOff>247650</xdr:colOff>
      <xdr:row>2</xdr:row>
      <xdr:rowOff>0</xdr:rowOff>
    </xdr:to>
    <xdr:sp macro="" textlink="">
      <xdr:nvSpPr>
        <xdr:cNvPr id="3073" name="Text Box 1">
          <a:extLst>
            <a:ext uri="{FF2B5EF4-FFF2-40B4-BE49-F238E27FC236}">
              <a16:creationId xmlns:a16="http://schemas.microsoft.com/office/drawing/2014/main" xmlns="" id="{00000000-0008-0000-0100-0000010C0000}"/>
            </a:ext>
          </a:extLst>
        </xdr:cNvPr>
        <xdr:cNvSpPr txBox="1">
          <a:spLocks noChangeArrowheads="1"/>
        </xdr:cNvSpPr>
      </xdr:nvSpPr>
      <xdr:spPr bwMode="auto">
        <a:xfrm>
          <a:off x="5619750" y="381000"/>
          <a:ext cx="590550" cy="333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電信扱</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131445</xdr:colOff>
      <xdr:row>1</xdr:row>
      <xdr:rowOff>104775</xdr:rowOff>
    </xdr:from>
    <xdr:to>
      <xdr:col>22</xdr:col>
      <xdr:colOff>28629</xdr:colOff>
      <xdr:row>2</xdr:row>
      <xdr:rowOff>0</xdr:rowOff>
    </xdr:to>
    <xdr:sp macro="" textlink="">
      <xdr:nvSpPr>
        <xdr:cNvPr id="4097" name="Text Box 1">
          <a:extLst>
            <a:ext uri="{FF2B5EF4-FFF2-40B4-BE49-F238E27FC236}">
              <a16:creationId xmlns:a16="http://schemas.microsoft.com/office/drawing/2014/main" xmlns="" id="{00000000-0008-0000-0200-000001100000}"/>
            </a:ext>
          </a:extLst>
        </xdr:cNvPr>
        <xdr:cNvSpPr txBox="1">
          <a:spLocks noChangeArrowheads="1"/>
        </xdr:cNvSpPr>
      </xdr:nvSpPr>
      <xdr:spPr bwMode="auto">
        <a:xfrm>
          <a:off x="5715000" y="381000"/>
          <a:ext cx="590550" cy="333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電信扱</a:t>
          </a:r>
        </a:p>
      </xdr:txBody>
    </xdr:sp>
    <xdr:clientData/>
  </xdr:twoCellAnchor>
  <xdr:twoCellAnchor>
    <xdr:from>
      <xdr:col>22</xdr:col>
      <xdr:colOff>7620</xdr:colOff>
      <xdr:row>36</xdr:row>
      <xdr:rowOff>45720</xdr:rowOff>
    </xdr:from>
    <xdr:to>
      <xdr:col>23</xdr:col>
      <xdr:colOff>0</xdr:colOff>
      <xdr:row>36</xdr:row>
      <xdr:rowOff>45720</xdr:rowOff>
    </xdr:to>
    <xdr:sp macro="" textlink="">
      <xdr:nvSpPr>
        <xdr:cNvPr id="4146" name="Line 2">
          <a:extLst>
            <a:ext uri="{FF2B5EF4-FFF2-40B4-BE49-F238E27FC236}">
              <a16:creationId xmlns:a16="http://schemas.microsoft.com/office/drawing/2014/main" xmlns="" id="{00000000-0008-0000-0200-000032100000}"/>
            </a:ext>
          </a:extLst>
        </xdr:cNvPr>
        <xdr:cNvSpPr>
          <a:spLocks noChangeShapeType="1"/>
        </xdr:cNvSpPr>
      </xdr:nvSpPr>
      <xdr:spPr bwMode="auto">
        <a:xfrm>
          <a:off x="5593080" y="93878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0</xdr:colOff>
      <xdr:row>38</xdr:row>
      <xdr:rowOff>121920</xdr:rowOff>
    </xdr:from>
    <xdr:to>
      <xdr:col>22</xdr:col>
      <xdr:colOff>304800</xdr:colOff>
      <xdr:row>38</xdr:row>
      <xdr:rowOff>121920</xdr:rowOff>
    </xdr:to>
    <xdr:sp macro="" textlink="">
      <xdr:nvSpPr>
        <xdr:cNvPr id="4147" name="Line 3">
          <a:extLst>
            <a:ext uri="{FF2B5EF4-FFF2-40B4-BE49-F238E27FC236}">
              <a16:creationId xmlns:a16="http://schemas.microsoft.com/office/drawing/2014/main" xmlns="" id="{00000000-0008-0000-0200-000033100000}"/>
            </a:ext>
          </a:extLst>
        </xdr:cNvPr>
        <xdr:cNvSpPr>
          <a:spLocks noChangeShapeType="1"/>
        </xdr:cNvSpPr>
      </xdr:nvSpPr>
      <xdr:spPr bwMode="auto">
        <a:xfrm>
          <a:off x="5585460" y="97688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131445</xdr:colOff>
      <xdr:row>1</xdr:row>
      <xdr:rowOff>104775</xdr:rowOff>
    </xdr:from>
    <xdr:to>
      <xdr:col>22</xdr:col>
      <xdr:colOff>28629</xdr:colOff>
      <xdr:row>2</xdr:row>
      <xdr:rowOff>0</xdr:rowOff>
    </xdr:to>
    <xdr:sp macro="" textlink="">
      <xdr:nvSpPr>
        <xdr:cNvPr id="6145" name="Text Box 1">
          <a:extLst>
            <a:ext uri="{FF2B5EF4-FFF2-40B4-BE49-F238E27FC236}">
              <a16:creationId xmlns:a16="http://schemas.microsoft.com/office/drawing/2014/main" xmlns="" id="{00000000-0008-0000-0300-000001180000}"/>
            </a:ext>
          </a:extLst>
        </xdr:cNvPr>
        <xdr:cNvSpPr txBox="1">
          <a:spLocks noChangeArrowheads="1"/>
        </xdr:cNvSpPr>
      </xdr:nvSpPr>
      <xdr:spPr bwMode="auto">
        <a:xfrm>
          <a:off x="5715000" y="381000"/>
          <a:ext cx="590550" cy="333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電信扱</a:t>
          </a:r>
        </a:p>
      </xdr:txBody>
    </xdr:sp>
    <xdr:clientData/>
  </xdr:twoCellAnchor>
  <xdr:twoCellAnchor>
    <xdr:from>
      <xdr:col>30</xdr:col>
      <xdr:colOff>60960</xdr:colOff>
      <xdr:row>98</xdr:row>
      <xdr:rowOff>76200</xdr:rowOff>
    </xdr:from>
    <xdr:to>
      <xdr:col>30</xdr:col>
      <xdr:colOff>373380</xdr:colOff>
      <xdr:row>98</xdr:row>
      <xdr:rowOff>76200</xdr:rowOff>
    </xdr:to>
    <xdr:sp macro="" textlink="">
      <xdr:nvSpPr>
        <xdr:cNvPr id="6197" name="Line 4">
          <a:extLst>
            <a:ext uri="{FF2B5EF4-FFF2-40B4-BE49-F238E27FC236}">
              <a16:creationId xmlns:a16="http://schemas.microsoft.com/office/drawing/2014/main" xmlns="" id="{00000000-0008-0000-0300-000035180000}"/>
            </a:ext>
          </a:extLst>
        </xdr:cNvPr>
        <xdr:cNvSpPr>
          <a:spLocks noChangeShapeType="1"/>
        </xdr:cNvSpPr>
      </xdr:nvSpPr>
      <xdr:spPr bwMode="auto">
        <a:xfrm>
          <a:off x="10279380" y="18867120"/>
          <a:ext cx="3124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30480</xdr:colOff>
      <xdr:row>33</xdr:row>
      <xdr:rowOff>144780</xdr:rowOff>
    </xdr:from>
    <xdr:to>
      <xdr:col>21</xdr:col>
      <xdr:colOff>243840</xdr:colOff>
      <xdr:row>40</xdr:row>
      <xdr:rowOff>30480</xdr:rowOff>
    </xdr:to>
    <xdr:sp macro="" textlink="">
      <xdr:nvSpPr>
        <xdr:cNvPr id="6198" name="Oval 5">
          <a:extLst>
            <a:ext uri="{FF2B5EF4-FFF2-40B4-BE49-F238E27FC236}">
              <a16:creationId xmlns:a16="http://schemas.microsoft.com/office/drawing/2014/main" xmlns="" id="{00000000-0008-0000-0300-000036180000}"/>
            </a:ext>
          </a:extLst>
        </xdr:cNvPr>
        <xdr:cNvSpPr>
          <a:spLocks noChangeArrowheads="1"/>
        </xdr:cNvSpPr>
      </xdr:nvSpPr>
      <xdr:spPr bwMode="auto">
        <a:xfrm>
          <a:off x="4678680" y="9029700"/>
          <a:ext cx="838200" cy="952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44"/>
  <sheetViews>
    <sheetView tabSelected="1" view="pageBreakPreview" topLeftCell="A4" zoomScaleNormal="100" zoomScaleSheetLayoutView="100" workbookViewId="0">
      <selection activeCell="R22" sqref="R22:W22"/>
    </sheetView>
  </sheetViews>
  <sheetFormatPr defaultColWidth="9" defaultRowHeight="12"/>
  <cols>
    <col min="1" max="1" width="2.375" style="33" customWidth="1"/>
    <col min="2" max="2" width="3.5" style="33" customWidth="1"/>
    <col min="3" max="3" width="2.5" style="33" customWidth="1"/>
    <col min="4" max="4" width="5.5" style="33" customWidth="1"/>
    <col min="5" max="5" width="0.875" style="33" customWidth="1"/>
    <col min="6" max="6" width="7.5" style="33" customWidth="1"/>
    <col min="7" max="7" width="5.5" style="33" customWidth="1"/>
    <col min="8" max="9" width="7.5" style="33" customWidth="1"/>
    <col min="10" max="10" width="3.5" style="33" customWidth="1"/>
    <col min="11" max="11" width="1.5" style="33" customWidth="1"/>
    <col min="12" max="13" width="2.5" style="33" customWidth="1"/>
    <col min="14" max="14" width="0.875" style="33" customWidth="1"/>
    <col min="15" max="15" width="4.125" style="33" customWidth="1"/>
    <col min="16" max="16" width="4.5" style="33" customWidth="1"/>
    <col min="17" max="18" width="0.875" style="33" customWidth="1"/>
    <col min="19" max="19" width="3.125" style="33" customWidth="1"/>
    <col min="20" max="23" width="4.5" style="33" customWidth="1"/>
    <col min="24" max="16384" width="9" style="33"/>
  </cols>
  <sheetData>
    <row r="1" spans="1:38" ht="21.95" customHeight="1">
      <c r="B1" s="82" t="s">
        <v>75</v>
      </c>
      <c r="C1" s="82"/>
    </row>
    <row r="2" spans="1:38" ht="35.1" customHeight="1">
      <c r="A2" s="113" t="s">
        <v>70</v>
      </c>
      <c r="B2" s="113"/>
      <c r="C2" s="113"/>
      <c r="D2" s="113"/>
      <c r="E2" s="113"/>
      <c r="F2" s="113"/>
      <c r="G2" s="113"/>
      <c r="H2" s="113"/>
      <c r="I2" s="113"/>
      <c r="J2" s="113"/>
      <c r="K2" s="113"/>
      <c r="L2" s="113"/>
      <c r="M2" s="113"/>
      <c r="N2" s="113"/>
      <c r="O2" s="113"/>
      <c r="P2" s="113"/>
      <c r="Q2" s="113"/>
      <c r="R2" s="113"/>
      <c r="S2" s="113"/>
      <c r="T2" s="113"/>
      <c r="U2" s="113"/>
      <c r="V2" s="113"/>
      <c r="W2" s="113"/>
      <c r="X2" s="71"/>
      <c r="Y2" s="75" t="s">
        <v>83</v>
      </c>
    </row>
    <row r="3" spans="1:38" ht="24.95" customHeight="1">
      <c r="B3" s="34" t="s">
        <v>8</v>
      </c>
      <c r="C3" s="100">
        <v>45017</v>
      </c>
      <c r="D3" s="101"/>
      <c r="E3" s="101"/>
      <c r="F3" s="101"/>
      <c r="G3" s="101"/>
      <c r="H3" s="101"/>
      <c r="I3" s="102"/>
      <c r="J3" s="158"/>
      <c r="K3" s="259"/>
      <c r="L3" s="259"/>
      <c r="M3" s="259"/>
      <c r="N3" s="259"/>
      <c r="O3" s="259"/>
      <c r="P3" s="259"/>
      <c r="Q3" s="259"/>
      <c r="R3" s="259"/>
      <c r="S3" s="259"/>
      <c r="T3" s="259"/>
      <c r="U3" s="259"/>
      <c r="V3" s="259"/>
      <c r="W3" s="259"/>
      <c r="Y3" s="76" t="s">
        <v>84</v>
      </c>
    </row>
    <row r="4" spans="1:38" ht="24.95" customHeight="1">
      <c r="B4" s="35" t="s">
        <v>9</v>
      </c>
      <c r="C4" s="96" t="s">
        <v>21</v>
      </c>
      <c r="D4" s="97"/>
      <c r="E4" s="97"/>
      <c r="F4" s="97"/>
      <c r="G4" s="97"/>
      <c r="H4" s="97"/>
      <c r="I4" s="98"/>
      <c r="J4" s="260"/>
      <c r="K4" s="261"/>
      <c r="L4" s="261"/>
      <c r="M4" s="261"/>
      <c r="N4" s="261"/>
      <c r="O4" s="261"/>
      <c r="P4" s="261"/>
      <c r="Q4" s="261"/>
      <c r="R4" s="261"/>
      <c r="S4" s="261"/>
      <c r="T4" s="261"/>
      <c r="U4" s="261"/>
      <c r="V4" s="261"/>
      <c r="W4" s="261"/>
      <c r="Y4" s="76" t="s">
        <v>85</v>
      </c>
      <c r="Z4" s="76"/>
      <c r="AA4" s="76"/>
      <c r="AB4" s="76"/>
      <c r="AC4" s="76"/>
      <c r="AD4" s="76"/>
      <c r="AE4" s="76"/>
      <c r="AF4" s="76"/>
      <c r="AG4" s="76"/>
      <c r="AH4" s="76"/>
      <c r="AI4" s="76"/>
      <c r="AJ4" s="76"/>
      <c r="AK4" s="76"/>
      <c r="AL4" s="76"/>
    </row>
    <row r="5" spans="1:38" ht="24.95" customHeight="1">
      <c r="B5" s="99" t="s">
        <v>22</v>
      </c>
      <c r="C5" s="160" t="s">
        <v>0</v>
      </c>
      <c r="D5" s="161"/>
      <c r="E5" s="161"/>
      <c r="F5" s="161"/>
      <c r="G5" s="161"/>
      <c r="H5" s="161"/>
      <c r="I5" s="162"/>
      <c r="J5" s="159"/>
      <c r="K5" s="267"/>
      <c r="L5" s="267"/>
      <c r="M5" s="267"/>
      <c r="N5" s="266" t="s">
        <v>80</v>
      </c>
      <c r="O5" s="266"/>
      <c r="P5" s="70">
        <v>5</v>
      </c>
      <c r="Q5" s="262" t="s">
        <v>73</v>
      </c>
      <c r="R5" s="262"/>
      <c r="S5" s="262"/>
      <c r="T5" s="70">
        <v>4</v>
      </c>
      <c r="U5" s="38" t="s">
        <v>74</v>
      </c>
      <c r="V5" s="262"/>
      <c r="W5" s="262"/>
      <c r="Y5" s="76" t="s">
        <v>86</v>
      </c>
      <c r="Z5" s="76"/>
      <c r="AA5" s="76"/>
      <c r="AB5" s="76"/>
      <c r="AC5" s="76"/>
      <c r="AD5" s="76"/>
      <c r="AE5" s="76"/>
      <c r="AF5" s="76"/>
      <c r="AG5" s="76"/>
      <c r="AH5" s="76"/>
      <c r="AI5" s="76"/>
      <c r="AJ5" s="76"/>
      <c r="AK5" s="76"/>
      <c r="AL5" s="76"/>
    </row>
    <row r="6" spans="1:38" ht="15.95" customHeight="1">
      <c r="B6" s="99"/>
      <c r="C6" s="96" t="s">
        <v>77</v>
      </c>
      <c r="D6" s="97"/>
      <c r="E6" s="97"/>
      <c r="F6" s="147"/>
      <c r="G6" s="107" t="s">
        <v>10</v>
      </c>
      <c r="H6" s="108"/>
      <c r="I6" s="40" t="s">
        <v>11</v>
      </c>
      <c r="J6" s="195" t="s">
        <v>29</v>
      </c>
      <c r="K6" s="196"/>
      <c r="L6" s="196"/>
      <c r="M6" s="196"/>
      <c r="N6" s="196"/>
      <c r="O6" s="196"/>
      <c r="P6" s="196"/>
      <c r="Q6" s="196"/>
      <c r="R6" s="196"/>
      <c r="S6" s="196"/>
      <c r="T6" s="196"/>
      <c r="U6" s="196"/>
      <c r="V6" s="196"/>
      <c r="W6" s="197"/>
      <c r="Y6" s="273" t="s">
        <v>87</v>
      </c>
      <c r="Z6" s="273"/>
      <c r="AA6" s="273"/>
      <c r="AB6" s="273"/>
      <c r="AC6" s="273"/>
      <c r="AD6" s="273"/>
      <c r="AE6" s="273"/>
      <c r="AF6" s="273"/>
      <c r="AG6" s="273"/>
      <c r="AH6" s="273"/>
      <c r="AI6" s="273"/>
      <c r="AJ6" s="273"/>
      <c r="AK6" s="273"/>
      <c r="AL6" s="273"/>
    </row>
    <row r="7" spans="1:38" ht="9.75" customHeight="1">
      <c r="B7" s="99"/>
      <c r="C7" s="167" t="s">
        <v>45</v>
      </c>
      <c r="D7" s="168"/>
      <c r="E7" s="168"/>
      <c r="F7" s="169"/>
      <c r="G7" s="107" t="s">
        <v>14</v>
      </c>
      <c r="H7" s="109"/>
      <c r="I7" s="247"/>
      <c r="J7" s="157"/>
      <c r="K7" s="109"/>
      <c r="L7" s="107"/>
      <c r="M7" s="109"/>
      <c r="N7" s="284" t="s">
        <v>34</v>
      </c>
      <c r="O7" s="285"/>
      <c r="P7" s="49"/>
      <c r="Q7" s="83"/>
      <c r="R7" s="84"/>
      <c r="S7" s="85"/>
      <c r="T7" s="48" t="s">
        <v>12</v>
      </c>
      <c r="U7" s="47"/>
      <c r="V7" s="50"/>
      <c r="W7" s="48" t="s">
        <v>5</v>
      </c>
      <c r="Y7" s="273"/>
      <c r="Z7" s="273"/>
      <c r="AA7" s="273"/>
      <c r="AB7" s="273"/>
      <c r="AC7" s="273"/>
      <c r="AD7" s="273"/>
      <c r="AE7" s="273"/>
      <c r="AF7" s="273"/>
      <c r="AG7" s="273"/>
      <c r="AH7" s="273"/>
      <c r="AI7" s="273"/>
      <c r="AJ7" s="273"/>
      <c r="AK7" s="273"/>
      <c r="AL7" s="273"/>
    </row>
    <row r="8" spans="1:38" ht="6" customHeight="1">
      <c r="B8" s="99"/>
      <c r="C8" s="170"/>
      <c r="D8" s="171"/>
      <c r="E8" s="171"/>
      <c r="F8" s="172"/>
      <c r="G8" s="149"/>
      <c r="H8" s="163"/>
      <c r="I8" s="248"/>
      <c r="J8" s="103" t="str">
        <f>IF(H28+H29+H31+H36+U29+U31+U32&lt;10000000,"",IF(H28+H29+H31+H36+U29+U31+U32&lt;100000000,"\",(LEFT(RIGHT(H28+H29+H31+H36+U29+U31+U32,9),1))))</f>
        <v/>
      </c>
      <c r="K8" s="104"/>
      <c r="L8" s="123" t="str">
        <f>IF(H28+H29+H31+H36+U29+U31+U32&lt;1000000,"",IF(H28+H29+H31+H36+U29+U31+U32&lt;10000000,"\",(LEFT(RIGHT(H28+H29+H31+H36+U29+U31+U32,8),1))))</f>
        <v/>
      </c>
      <c r="M8" s="104"/>
      <c r="N8" s="123" t="str">
        <f>IF(H28+H29+H31+H36+U29+U31+U32&lt;100000,"",IF(H28+H29+H31+H36+U29+U31+U32&lt;1000000,"\",(LEFT(RIGHT(H28+H29+H31+H36+U29+U31+U32,7),1))))</f>
        <v/>
      </c>
      <c r="O8" s="104"/>
      <c r="P8" s="94" t="str">
        <f>IF(H28+H29+H31+H36+U29+U31+U32&lt;10000,"",IF(H28+H29+H31+H36+U29+U31+U32&lt;100000,"\",(LEFT(RIGHT(H28+H29+H31+H36+U29+U31+U32,6),1))))</f>
        <v/>
      </c>
      <c r="Q8" s="123" t="str">
        <f>IF(H28+H29+H31+H36+U29+U31+U32&lt;1000,"",IF(H28+H29+H31+H36+U29+U31+U32&lt;10000,"\",(LEFT(RIGHT(H28+H29+H31+H36+U29+U31+U32,5),1))))</f>
        <v/>
      </c>
      <c r="R8" s="263"/>
      <c r="S8" s="104"/>
      <c r="T8" s="92" t="str">
        <f>IF(H28+H29+H31+H36+U29+U31+U32&lt;100,"",IF(H28+H29+H31+H36+U29+U31+U32&lt;1000,"\",(LEFT(RIGHT(H28+H29+H31+H36+U29+U31+U32,4),1))))</f>
        <v/>
      </c>
      <c r="U8" s="94" t="str">
        <f>IF(H28+H29+H31+H36+U29+U31+U32&lt;10,"",IF(H28+H29+H31+H36+U29+U31+U32&lt;100,"\",(LEFT(RIGHT(H28+H29+H31+H36+U29+U31+U32,3),1))))</f>
        <v/>
      </c>
      <c r="V8" s="125" t="str">
        <f>IF(H28+H29+H31+H36+U29+U31+U32&lt;1,"",IF(H28+H29+H31+H36+U29+U31+U32&lt;10,"\",(LEFT(RIGHT(H28+H29+H31+H36+U29+U31+U32,2),1))))</f>
        <v/>
      </c>
      <c r="W8" s="92" t="str">
        <f>IF(H28+H29+H31+H36+U29+U31+U32=0,"",(LEFT(RIGHT(H28+H29+H31+H36+U29+U31+U32,1),1)))</f>
        <v/>
      </c>
    </row>
    <row r="9" spans="1:38" ht="15.95" customHeight="1">
      <c r="B9" s="99"/>
      <c r="C9" s="173"/>
      <c r="D9" s="174"/>
      <c r="E9" s="174"/>
      <c r="F9" s="175"/>
      <c r="G9" s="193">
        <v>1534481</v>
      </c>
      <c r="H9" s="194"/>
      <c r="I9" s="41"/>
      <c r="J9" s="105"/>
      <c r="K9" s="106"/>
      <c r="L9" s="124"/>
      <c r="M9" s="106"/>
      <c r="N9" s="124"/>
      <c r="O9" s="106"/>
      <c r="P9" s="95"/>
      <c r="Q9" s="124"/>
      <c r="R9" s="122"/>
      <c r="S9" s="106"/>
      <c r="T9" s="93"/>
      <c r="U9" s="95"/>
      <c r="V9" s="126"/>
      <c r="W9" s="93"/>
      <c r="Y9" s="76" t="s">
        <v>88</v>
      </c>
    </row>
    <row r="10" spans="1:38" ht="15.95" customHeight="1">
      <c r="B10" s="99"/>
      <c r="C10" s="114" t="s">
        <v>48</v>
      </c>
      <c r="D10" s="115"/>
      <c r="E10" s="115"/>
      <c r="F10" s="116"/>
      <c r="G10" s="149" t="s">
        <v>14</v>
      </c>
      <c r="H10" s="163"/>
      <c r="I10" s="44"/>
      <c r="J10" s="120" t="str">
        <f>IF(T24+U30&lt;10000000,"",IF(T24+U30&lt;100000000,"\",(LEFT(RIGHT(T24+U30,9),1))))</f>
        <v/>
      </c>
      <c r="K10" s="121"/>
      <c r="L10" s="131" t="str">
        <f>IF(T24+U30&lt;1000000,"",IF(T24+U30&lt;10000000,"\",(LEFT(RIGHT(T24+U30,8),1))))</f>
        <v/>
      </c>
      <c r="M10" s="132"/>
      <c r="N10" s="121" t="str">
        <f>IF(T24+U30&lt;100000,"",IF(T24+U30&lt;1000000,"\",(LEFT(RIGHT(T24+U30,7),1))))</f>
        <v/>
      </c>
      <c r="O10" s="121"/>
      <c r="P10" s="120" t="str">
        <f>IF(T24+U30&lt;10000,"",IF(T24+U30&lt;100000,"\",(LEFT(RIGHT(T24+U30,6),1))))</f>
        <v/>
      </c>
      <c r="Q10" s="131" t="str">
        <f>IF(T24+U30&lt;1000,"",IF(T24+U30&lt;10000,"\",(LEFT(RIGHT(T24+U30,5),1))))</f>
        <v/>
      </c>
      <c r="R10" s="121"/>
      <c r="S10" s="132"/>
      <c r="T10" s="140" t="str">
        <f>IF(T24+U30&lt;100,"",IF(T24+U30&lt;1000,"\",(LEFT(RIGHT(T24+U30,4),1))))</f>
        <v/>
      </c>
      <c r="U10" s="121" t="str">
        <f>IF(T24+U30&lt;10,"",IF(T24+U30&lt;100,"\",(LEFT(RIGHT(T24+U30,3),1))))</f>
        <v/>
      </c>
      <c r="V10" s="268" t="str">
        <f>IF(T24+U30&lt;1,"",IF(T24+U30&lt;10,"\",(LEFT(RIGHT(T24+U30,2),1))))</f>
        <v/>
      </c>
      <c r="W10" s="140" t="str">
        <f>IF(T24+U30=0,"",(LEFT(RIGHT(T24+U30,1),1)))</f>
        <v/>
      </c>
      <c r="Y10" s="76" t="s">
        <v>89</v>
      </c>
    </row>
    <row r="11" spans="1:38" ht="15.95" customHeight="1">
      <c r="B11" s="99"/>
      <c r="C11" s="117"/>
      <c r="D11" s="118"/>
      <c r="E11" s="118"/>
      <c r="F11" s="119"/>
      <c r="G11" s="193">
        <v>1534503</v>
      </c>
      <c r="H11" s="194"/>
      <c r="I11" s="44"/>
      <c r="J11" s="105"/>
      <c r="K11" s="122"/>
      <c r="L11" s="124"/>
      <c r="M11" s="106"/>
      <c r="N11" s="122"/>
      <c r="O11" s="122"/>
      <c r="P11" s="105"/>
      <c r="Q11" s="124"/>
      <c r="R11" s="122"/>
      <c r="S11" s="106"/>
      <c r="T11" s="141"/>
      <c r="U11" s="122"/>
      <c r="V11" s="126"/>
      <c r="W11" s="141"/>
      <c r="Y11" s="76" t="s">
        <v>90</v>
      </c>
    </row>
    <row r="12" spans="1:38" ht="15.95" customHeight="1">
      <c r="B12" s="99"/>
      <c r="C12" s="107" t="s">
        <v>49</v>
      </c>
      <c r="D12" s="108"/>
      <c r="E12" s="108"/>
      <c r="F12" s="109"/>
      <c r="G12" s="149" t="s">
        <v>14</v>
      </c>
      <c r="H12" s="163"/>
      <c r="I12" s="45"/>
      <c r="J12" s="120" t="str">
        <f>IF(T28&lt;10000000,"",IF(T28&lt;100000000,"\",(LEFT(RIGHT(T28,9),1))))</f>
        <v/>
      </c>
      <c r="K12" s="121"/>
      <c r="L12" s="131" t="str">
        <f>IF(T28&lt;1000000,"",IF(T28&lt;10000000,"\",(LEFT(RIGHT(T28,8),1))))</f>
        <v/>
      </c>
      <c r="M12" s="132"/>
      <c r="N12" s="121" t="str">
        <f>IF(T28&lt;100000,"",IF(T28&lt;1000000,"\",(LEFT(RIGHT(T28,7),1))))</f>
        <v/>
      </c>
      <c r="O12" s="121"/>
      <c r="P12" s="120" t="str">
        <f>IF(T28&lt;10000,"",IF(T28&lt;100000,"\",(LEFT(RIGHT(T28,6),1))))</f>
        <v/>
      </c>
      <c r="Q12" s="131" t="str">
        <f>IF(T28&lt;1000,"",IF(T28&lt;10000,"\",(LEFT(RIGHT(T28,5),1))))</f>
        <v/>
      </c>
      <c r="R12" s="121"/>
      <c r="S12" s="132"/>
      <c r="T12" s="140" t="str">
        <f>IF(T28&lt;100,"",IF(T28&lt;1000,"\",(LEFT(RIGHT(T28,4),1))))</f>
        <v/>
      </c>
      <c r="U12" s="121" t="str">
        <f>IF(T28&lt;10,"",IF(T28&lt;100,"\",(LEFT(RIGHT(T28,3),1))))</f>
        <v/>
      </c>
      <c r="V12" s="268" t="str">
        <f>IF(T28&lt;1,"",IF(T28&lt;10,"\",(LEFT(RIGHT(T28,2),1))))</f>
        <v/>
      </c>
      <c r="W12" s="140" t="str">
        <f>IF(T28=0,"",(LEFT(RIGHT(T28,1),1)))</f>
        <v/>
      </c>
      <c r="Y12" s="76" t="s">
        <v>91</v>
      </c>
    </row>
    <row r="13" spans="1:38" ht="15.95" customHeight="1">
      <c r="B13" s="99"/>
      <c r="C13" s="110"/>
      <c r="D13" s="111"/>
      <c r="E13" s="111"/>
      <c r="F13" s="112"/>
      <c r="G13" s="149">
        <v>1336035</v>
      </c>
      <c r="H13" s="163"/>
      <c r="I13" s="46"/>
      <c r="J13" s="105"/>
      <c r="K13" s="122"/>
      <c r="L13" s="124"/>
      <c r="M13" s="106"/>
      <c r="N13" s="122"/>
      <c r="O13" s="122"/>
      <c r="P13" s="105"/>
      <c r="Q13" s="124"/>
      <c r="R13" s="122"/>
      <c r="S13" s="106"/>
      <c r="T13" s="141"/>
      <c r="U13" s="122"/>
      <c r="V13" s="126"/>
      <c r="W13" s="141"/>
      <c r="Y13" s="76" t="s">
        <v>92</v>
      </c>
    </row>
    <row r="14" spans="1:38" ht="32.1" customHeight="1">
      <c r="B14" s="99"/>
      <c r="C14" s="96" t="s">
        <v>20</v>
      </c>
      <c r="D14" s="97"/>
      <c r="E14" s="97"/>
      <c r="F14" s="97"/>
      <c r="G14" s="97"/>
      <c r="H14" s="97"/>
      <c r="I14" s="98"/>
      <c r="J14" s="264" t="str">
        <f>IF(H28+H29+H31+H36+T24+T28+U29+U30+U31+U32&lt;10000000,"",IF(H28+H29+H31+H36+T24+T28+U29+U30+U31+U32&lt;100000000,"\",(LEFT(RIGHT(H28+H29+H31+H36+T24+T28+U29+U30+U31+U32,9),1))))</f>
        <v/>
      </c>
      <c r="K14" s="265"/>
      <c r="L14" s="133" t="str">
        <f>IF(H28+H29+H31+H36+T24+T28+U29+U30+U31+U32&lt;1000000,"",IF(H28+H29+H29+H36+T24+T28+U29+U30+U31+U32&lt;10000000,"\",(LEFT(RIGHT(H28+H29+H31+H36+T24+T28+U29+U30+U31+U32,8),1))))</f>
        <v/>
      </c>
      <c r="M14" s="134"/>
      <c r="N14" s="265" t="str">
        <f>IF(H28+H29+H31+H36+T24+T28+U29+U30+U31+U32&lt;100000,"",IF(H28+H29+H31+H36+T24+T28+U29+U30+U31+U32&lt;1000000,"\",(LEFT(RIGHT(H28+H29+H31+H36+T24+T28+U29+U30+U31+U32,7),1))))</f>
        <v/>
      </c>
      <c r="O14" s="265"/>
      <c r="P14" s="62" t="str">
        <f>IF(H28+H29+H31+H36+T24+T28+U29+U30+U31+U32&lt;10000,"",IF(H28+H29+H31+H36+T24+T28+U29+U30+U31+U32&lt;100000,"\",(LEFT(RIGHT(H28+H29+H31+H36+T24+T28+U29+U30+U31+U32,6),1))))</f>
        <v/>
      </c>
      <c r="Q14" s="133" t="str">
        <f>IF(H28+H29+H31+H36+T24+T28+U29+U30+U31+U32&lt;1000,"",IF(H28+H29+H31+H36+T24+T28+U29+U30+U31+U32&lt;10000,"\",(LEFT(RIGHT(H28+H29+H31+H36+T24+T28+U29+U30+U31+U32,5),1))))</f>
        <v/>
      </c>
      <c r="R14" s="265"/>
      <c r="S14" s="134"/>
      <c r="T14" s="51" t="str">
        <f>IF(H28+H29+H31+H36+T24+T28+U29+U30+U31+U32&lt;100,"",IF(H28+H29+H31+H36+T24+T28+U29+U30+U31+U32&lt;1000,"\",(LEFT(RIGHT(H28+H29+H31+H36+T24+T28+U29+U30+U31+U32,4),1))))</f>
        <v/>
      </c>
      <c r="U14" s="53" t="str">
        <f>IF(H28+H29+H31+H36+T24+T28+U29+U30+U31+U32&lt;10,"",IF(H28+H29+H31+H36+T24+T28+U29+U30+U31+U32&lt;100,"\",(LEFT(RIGHT(H28+H29+H31+H36+T24+T28+U29+U30+U31+U32,3),1))))</f>
        <v/>
      </c>
      <c r="V14" s="52" t="str">
        <f>IF(H28+H29+H31+H36+T24+T28+U29+U30+U31+U32&lt;1,"",IF(H28+H29+H31+H36+T24+T28+U29+U30+U31+U32&lt;10,"\",(LEFT(RIGHT(H28+H29+H31+H36+T24+T28+U29+U30+U31+U32,2),1))))</f>
        <v/>
      </c>
      <c r="W14" s="51" t="str">
        <f>IF(H28+H29+H31+H36+T24+T28+U29+U30+U31+U32=0,"",(LEFT(RIGHT(H28+H29+H31+H36+T24+T28+U29+U30+U31+U32,1),1)))</f>
        <v/>
      </c>
    </row>
    <row r="15" spans="1:38" ht="12" customHeight="1">
      <c r="B15" s="128" t="s">
        <v>30</v>
      </c>
      <c r="C15" s="164" t="s">
        <v>78</v>
      </c>
      <c r="D15" s="165"/>
      <c r="E15" s="165"/>
      <c r="F15" s="165"/>
      <c r="G15" s="165"/>
      <c r="H15" s="165"/>
      <c r="I15" s="165"/>
      <c r="J15" s="165"/>
      <c r="K15" s="165"/>
      <c r="L15" s="165"/>
      <c r="M15" s="165"/>
      <c r="N15" s="165"/>
      <c r="O15" s="165"/>
      <c r="P15" s="165"/>
      <c r="Q15" s="165"/>
      <c r="R15" s="165"/>
      <c r="S15" s="165"/>
      <c r="T15" s="165"/>
      <c r="U15" s="165"/>
      <c r="V15" s="165"/>
      <c r="W15" s="166"/>
    </row>
    <row r="16" spans="1:38" ht="12" customHeight="1">
      <c r="B16" s="129"/>
      <c r="C16" s="286" t="s">
        <v>13</v>
      </c>
      <c r="D16" s="287"/>
      <c r="E16" s="287"/>
      <c r="F16" s="287"/>
      <c r="G16" s="287"/>
      <c r="H16" s="287"/>
      <c r="I16" s="287"/>
      <c r="J16" s="287"/>
      <c r="K16" s="287"/>
      <c r="L16" s="287"/>
      <c r="M16" s="287"/>
      <c r="N16" s="287"/>
      <c r="O16" s="287"/>
      <c r="P16" s="287"/>
      <c r="Q16" s="287"/>
      <c r="R16" s="287"/>
      <c r="S16" s="287"/>
      <c r="T16" s="287"/>
      <c r="U16" s="287"/>
      <c r="V16" s="287"/>
      <c r="W16" s="288"/>
    </row>
    <row r="17" spans="1:23" ht="24" customHeight="1">
      <c r="B17" s="129"/>
      <c r="C17" s="89"/>
      <c r="D17" s="90"/>
      <c r="E17" s="90"/>
      <c r="F17" s="90"/>
      <c r="G17" s="90"/>
      <c r="H17" s="90"/>
      <c r="I17" s="90"/>
      <c r="J17" s="90"/>
      <c r="K17" s="90"/>
      <c r="L17" s="90"/>
      <c r="M17" s="90"/>
      <c r="N17" s="90"/>
      <c r="O17" s="90"/>
      <c r="P17" s="90"/>
      <c r="Q17" s="90"/>
      <c r="R17" s="90"/>
      <c r="S17" s="90"/>
      <c r="T17" s="90"/>
      <c r="U17" s="90"/>
      <c r="V17" s="90"/>
      <c r="W17" s="91"/>
    </row>
    <row r="18" spans="1:23" ht="12" customHeight="1">
      <c r="B18" s="129"/>
      <c r="C18" s="86" t="s">
        <v>79</v>
      </c>
      <c r="D18" s="87"/>
      <c r="E18" s="87"/>
      <c r="F18" s="87"/>
      <c r="G18" s="87"/>
      <c r="H18" s="87"/>
      <c r="I18" s="87"/>
      <c r="J18" s="87"/>
      <c r="K18" s="87"/>
      <c r="L18" s="87"/>
      <c r="M18" s="87"/>
      <c r="N18" s="87"/>
      <c r="O18" s="87"/>
      <c r="P18" s="87"/>
      <c r="Q18" s="87"/>
      <c r="R18" s="87"/>
      <c r="S18" s="87"/>
      <c r="T18" s="87"/>
      <c r="U18" s="87"/>
      <c r="V18" s="87"/>
      <c r="W18" s="88"/>
    </row>
    <row r="19" spans="1:23" ht="24" customHeight="1">
      <c r="B19" s="130"/>
      <c r="C19" s="249"/>
      <c r="D19" s="250"/>
      <c r="E19" s="250"/>
      <c r="F19" s="250"/>
      <c r="G19" s="250"/>
      <c r="H19" s="250"/>
      <c r="I19" s="250"/>
      <c r="J19" s="250"/>
      <c r="K19" s="250"/>
      <c r="L19" s="250"/>
      <c r="M19" s="250"/>
      <c r="N19" s="250"/>
      <c r="O19" s="250"/>
      <c r="P19" s="250"/>
      <c r="Q19" s="250"/>
      <c r="R19" s="250"/>
      <c r="S19" s="250"/>
      <c r="T19" s="250"/>
      <c r="U19" s="250"/>
      <c r="V19" s="250"/>
      <c r="W19" s="251"/>
    </row>
    <row r="20" spans="1:23" ht="15.95" customHeight="1">
      <c r="B20" s="292" t="s">
        <v>28</v>
      </c>
      <c r="C20" s="293"/>
      <c r="D20" s="293"/>
      <c r="E20" s="293"/>
      <c r="F20" s="293"/>
      <c r="G20" s="293"/>
      <c r="H20" s="293"/>
      <c r="I20" s="293"/>
      <c r="J20" s="293"/>
      <c r="K20" s="293"/>
      <c r="L20" s="293"/>
      <c r="M20" s="293"/>
      <c r="N20" s="293"/>
      <c r="O20" s="293"/>
      <c r="P20" s="293"/>
      <c r="Q20" s="293"/>
      <c r="R20" s="293"/>
      <c r="S20" s="293"/>
      <c r="T20" s="293"/>
      <c r="U20" s="293"/>
      <c r="V20" s="293"/>
      <c r="W20" s="294"/>
    </row>
    <row r="21" spans="1:23" ht="27.95" customHeight="1">
      <c r="A21" s="127"/>
      <c r="B21" s="291" t="s">
        <v>7</v>
      </c>
      <c r="C21" s="97"/>
      <c r="D21" s="97"/>
      <c r="E21" s="147"/>
      <c r="F21" s="96" t="s">
        <v>15</v>
      </c>
      <c r="G21" s="147"/>
      <c r="H21" s="36" t="s">
        <v>6</v>
      </c>
      <c r="I21" s="182"/>
      <c r="J21" s="183"/>
      <c r="K21" s="183"/>
      <c r="L21" s="183"/>
      <c r="M21" s="183"/>
      <c r="N21" s="183"/>
      <c r="O21" s="142" t="s">
        <v>23</v>
      </c>
      <c r="P21" s="146"/>
      <c r="Q21" s="136"/>
      <c r="R21" s="79"/>
      <c r="S21" s="80"/>
      <c r="T21" s="80"/>
      <c r="U21" s="80"/>
      <c r="V21" s="80"/>
      <c r="W21" s="81"/>
    </row>
    <row r="22" spans="1:23" ht="27.95" customHeight="1">
      <c r="A22" s="127"/>
      <c r="B22" s="291" t="s">
        <v>4</v>
      </c>
      <c r="C22" s="97"/>
      <c r="D22" s="97"/>
      <c r="E22" s="147"/>
      <c r="F22" s="96" t="s">
        <v>15</v>
      </c>
      <c r="G22" s="147"/>
      <c r="H22" s="36" t="s">
        <v>6</v>
      </c>
      <c r="I22" s="182"/>
      <c r="J22" s="183"/>
      <c r="K22" s="183"/>
      <c r="L22" s="183"/>
      <c r="M22" s="183"/>
      <c r="N22" s="183"/>
      <c r="O22" s="142" t="s">
        <v>24</v>
      </c>
      <c r="P22" s="146"/>
      <c r="Q22" s="136"/>
      <c r="R22" s="79"/>
      <c r="S22" s="80"/>
      <c r="T22" s="80"/>
      <c r="U22" s="80"/>
      <c r="V22" s="80"/>
      <c r="W22" s="81"/>
    </row>
    <row r="23" spans="1:23" ht="27.95" customHeight="1" thickBot="1">
      <c r="A23" s="127"/>
      <c r="B23" s="154"/>
      <c r="C23" s="155"/>
      <c r="D23" s="155"/>
      <c r="E23" s="156"/>
      <c r="F23" s="107" t="s">
        <v>16</v>
      </c>
      <c r="G23" s="109"/>
      <c r="H23" s="39" t="s">
        <v>6</v>
      </c>
      <c r="I23" s="77"/>
      <c r="J23" s="78"/>
      <c r="K23" s="78"/>
      <c r="L23" s="78"/>
      <c r="M23" s="78"/>
      <c r="N23" s="78"/>
      <c r="O23" s="179" t="s">
        <v>25</v>
      </c>
      <c r="P23" s="180"/>
      <c r="Q23" s="181"/>
      <c r="R23" s="137"/>
      <c r="S23" s="138"/>
      <c r="T23" s="138"/>
      <c r="U23" s="138"/>
      <c r="V23" s="138"/>
      <c r="W23" s="139"/>
    </row>
    <row r="24" spans="1:23" ht="24.95" customHeight="1" thickTop="1">
      <c r="A24" s="127"/>
      <c r="B24" s="203" t="s">
        <v>32</v>
      </c>
      <c r="C24" s="205" t="s">
        <v>43</v>
      </c>
      <c r="D24" s="205"/>
      <c r="E24" s="54"/>
      <c r="F24" s="201" t="str">
        <f>IF(OR(AND(P5&gt;=6,P5&lt;=13),AND(P5=5,T5&gt;=4),AND(P5=14,T5&lt;=3)),"(Ａ)×88/1,000","(Ａ)×138/1,000")</f>
        <v>(Ａ)×88/1,000</v>
      </c>
      <c r="G24" s="202"/>
      <c r="H24" s="289" t="str">
        <f>IF(R21="","",IF(OR(AND(P5&gt;=6,P5&lt;=13),AND(P5=5,T5&gt;=4),AND(P5=14,T5&lt;=3)),ROUNDDOWN(R21*88/1000,0),ROUNDDOWN(R21*138/1000,0)))</f>
        <v/>
      </c>
      <c r="I24" s="290"/>
      <c r="J24" s="148" t="s">
        <v>46</v>
      </c>
      <c r="K24" s="150" t="s">
        <v>39</v>
      </c>
      <c r="L24" s="150"/>
      <c r="M24" s="150"/>
      <c r="N24" s="60"/>
      <c r="O24" s="253" t="s">
        <v>41</v>
      </c>
      <c r="P24" s="254"/>
      <c r="Q24" s="254"/>
      <c r="R24" s="254"/>
      <c r="S24" s="255"/>
      <c r="T24" s="184">
        <f>ROUNDDOWN((R21+R23)*10/1000,0)</f>
        <v>0</v>
      </c>
      <c r="U24" s="185"/>
      <c r="V24" s="185"/>
      <c r="W24" s="186"/>
    </row>
    <row r="25" spans="1:23" ht="24.95" customHeight="1">
      <c r="A25" s="127"/>
      <c r="B25" s="204"/>
      <c r="C25" s="206"/>
      <c r="D25" s="206"/>
      <c r="E25" s="55"/>
      <c r="F25" s="142" t="s">
        <v>35</v>
      </c>
      <c r="G25" s="136"/>
      <c r="H25" s="143" t="str">
        <f>IF(R23="","",ROUNDDOWN(R23*298/1000,0))</f>
        <v/>
      </c>
      <c r="I25" s="144"/>
      <c r="J25" s="149"/>
      <c r="K25" s="151" t="s">
        <v>40</v>
      </c>
      <c r="L25" s="151"/>
      <c r="M25" s="151"/>
      <c r="N25" s="43"/>
      <c r="O25" s="256" t="s">
        <v>18</v>
      </c>
      <c r="P25" s="257"/>
      <c r="Q25" s="257"/>
      <c r="R25" s="257"/>
      <c r="S25" s="258"/>
      <c r="T25" s="187"/>
      <c r="U25" s="188"/>
      <c r="V25" s="188"/>
      <c r="W25" s="189"/>
    </row>
    <row r="26" spans="1:23" ht="24.95" customHeight="1">
      <c r="A26" s="127"/>
      <c r="B26" s="204"/>
      <c r="C26" s="206"/>
      <c r="D26" s="206"/>
      <c r="E26" s="55"/>
      <c r="F26" s="142" t="s">
        <v>42</v>
      </c>
      <c r="G26" s="136"/>
      <c r="H26" s="192" t="str">
        <f>IF(AND(R21="",R23=""),"",ROUNDDOWN((R21+R23)*2/1000,0))</f>
        <v/>
      </c>
      <c r="I26" s="144"/>
      <c r="J26" s="107" t="s">
        <v>47</v>
      </c>
      <c r="K26" s="176" t="s">
        <v>38</v>
      </c>
      <c r="L26" s="176"/>
      <c r="M26" s="176"/>
      <c r="N26" s="42"/>
      <c r="O26" s="142" t="s">
        <v>26</v>
      </c>
      <c r="P26" s="146"/>
      <c r="Q26" s="146"/>
      <c r="R26" s="146"/>
      <c r="S26" s="136"/>
      <c r="T26" s="79"/>
      <c r="U26" s="80"/>
      <c r="V26" s="80"/>
      <c r="W26" s="81"/>
    </row>
    <row r="27" spans="1:23" ht="24.95" customHeight="1">
      <c r="A27" s="127"/>
      <c r="B27" s="204"/>
      <c r="C27" s="206"/>
      <c r="D27" s="206"/>
      <c r="E27" s="55"/>
      <c r="F27" s="142" t="s">
        <v>1</v>
      </c>
      <c r="G27" s="136"/>
      <c r="H27" s="80"/>
      <c r="I27" s="145"/>
      <c r="J27" s="149"/>
      <c r="K27" s="177"/>
      <c r="L27" s="177"/>
      <c r="M27" s="177"/>
      <c r="N27" s="43"/>
      <c r="O27" s="142" t="s">
        <v>27</v>
      </c>
      <c r="P27" s="146"/>
      <c r="Q27" s="146"/>
      <c r="R27" s="146"/>
      <c r="S27" s="136"/>
      <c r="T27" s="79"/>
      <c r="U27" s="80"/>
      <c r="V27" s="80"/>
      <c r="W27" s="81"/>
    </row>
    <row r="28" spans="1:23" ht="24.95" customHeight="1">
      <c r="A28" s="127"/>
      <c r="B28" s="204"/>
      <c r="C28" s="207"/>
      <c r="D28" s="207"/>
      <c r="E28" s="56"/>
      <c r="F28" s="108" t="s">
        <v>17</v>
      </c>
      <c r="G28" s="109"/>
      <c r="H28" s="190">
        <f>SUM(H24:I27)</f>
        <v>0</v>
      </c>
      <c r="I28" s="191"/>
      <c r="J28" s="110"/>
      <c r="K28" s="178"/>
      <c r="L28" s="178"/>
      <c r="M28" s="178"/>
      <c r="N28" s="61"/>
      <c r="O28" s="96" t="s">
        <v>17</v>
      </c>
      <c r="P28" s="97"/>
      <c r="Q28" s="97"/>
      <c r="R28" s="97"/>
      <c r="S28" s="147"/>
      <c r="T28" s="192">
        <f>SUM(T26:W27)</f>
        <v>0</v>
      </c>
      <c r="U28" s="143"/>
      <c r="V28" s="143"/>
      <c r="W28" s="252"/>
    </row>
    <row r="29" spans="1:23" ht="12.75" customHeight="1">
      <c r="A29" s="127"/>
      <c r="B29" s="157" t="s">
        <v>50</v>
      </c>
      <c r="C29" s="176" t="s">
        <v>2</v>
      </c>
      <c r="D29" s="176"/>
      <c r="E29" s="57"/>
      <c r="F29" s="107" t="s">
        <v>3</v>
      </c>
      <c r="G29" s="109"/>
      <c r="H29" s="235"/>
      <c r="I29" s="236"/>
      <c r="J29" s="229" t="s">
        <v>19</v>
      </c>
      <c r="K29" s="230"/>
      <c r="L29" s="230"/>
      <c r="M29" s="230"/>
      <c r="N29" s="231"/>
      <c r="O29" s="107" t="s">
        <v>36</v>
      </c>
      <c r="P29" s="108"/>
      <c r="Q29" s="108"/>
      <c r="R29" s="108"/>
      <c r="S29" s="109"/>
      <c r="T29" s="68" t="str">
        <f>IF(U29="","","（一般）")</f>
        <v/>
      </c>
      <c r="U29" s="210"/>
      <c r="V29" s="210"/>
      <c r="W29" s="211"/>
    </row>
    <row r="30" spans="1:23" ht="12" customHeight="1">
      <c r="A30" s="127"/>
      <c r="B30" s="158"/>
      <c r="C30" s="177"/>
      <c r="D30" s="177"/>
      <c r="E30" s="64"/>
      <c r="F30" s="110"/>
      <c r="G30" s="112"/>
      <c r="H30" s="237"/>
      <c r="I30" s="238"/>
      <c r="J30" s="232"/>
      <c r="K30" s="233"/>
      <c r="L30" s="233"/>
      <c r="M30" s="233"/>
      <c r="N30" s="234"/>
      <c r="O30" s="110"/>
      <c r="P30" s="111"/>
      <c r="Q30" s="111"/>
      <c r="R30" s="111"/>
      <c r="S30" s="112"/>
      <c r="T30" s="69" t="str">
        <f>IF(U30="","","（準備）")</f>
        <v/>
      </c>
      <c r="U30" s="152"/>
      <c r="V30" s="152"/>
      <c r="W30" s="153"/>
    </row>
    <row r="31" spans="1:23" ht="12" customHeight="1">
      <c r="A31" s="127"/>
      <c r="B31" s="158"/>
      <c r="C31" s="177"/>
      <c r="D31" s="177"/>
      <c r="E31" s="64"/>
      <c r="F31" s="107" t="s">
        <v>1</v>
      </c>
      <c r="G31" s="109"/>
      <c r="H31" s="235"/>
      <c r="I31" s="236"/>
      <c r="J31" s="239" t="s">
        <v>31</v>
      </c>
      <c r="K31" s="240"/>
      <c r="L31" s="240"/>
      <c r="M31" s="240"/>
      <c r="N31" s="241"/>
      <c r="O31" s="107" t="s">
        <v>37</v>
      </c>
      <c r="P31" s="108"/>
      <c r="Q31" s="108"/>
      <c r="R31" s="108"/>
      <c r="S31" s="109"/>
      <c r="T31" s="68" t="str">
        <f>IF(U31="","","（負担）")</f>
        <v/>
      </c>
      <c r="U31" s="210"/>
      <c r="V31" s="210"/>
      <c r="W31" s="211"/>
    </row>
    <row r="32" spans="1:23" ht="12" customHeight="1">
      <c r="A32" s="127"/>
      <c r="B32" s="158"/>
      <c r="C32" s="178"/>
      <c r="D32" s="178"/>
      <c r="E32" s="58"/>
      <c r="F32" s="110"/>
      <c r="G32" s="112"/>
      <c r="H32" s="237"/>
      <c r="I32" s="238"/>
      <c r="J32" s="242"/>
      <c r="K32" s="243"/>
      <c r="L32" s="243"/>
      <c r="M32" s="243"/>
      <c r="N32" s="244"/>
      <c r="O32" s="110"/>
      <c r="P32" s="111"/>
      <c r="Q32" s="111"/>
      <c r="R32" s="111"/>
      <c r="S32" s="112"/>
      <c r="T32" s="69" t="str">
        <f>IF(U32="","","（拠出）")</f>
        <v/>
      </c>
      <c r="U32" s="152"/>
      <c r="V32" s="152"/>
      <c r="W32" s="153"/>
    </row>
    <row r="33" spans="1:23" ht="24.95" customHeight="1">
      <c r="A33" s="127"/>
      <c r="B33" s="157" t="s">
        <v>33</v>
      </c>
      <c r="C33" s="198" t="s">
        <v>4</v>
      </c>
      <c r="D33" s="198"/>
      <c r="E33" s="59"/>
      <c r="F33" s="135" t="s">
        <v>81</v>
      </c>
      <c r="G33" s="136"/>
      <c r="H33" s="245"/>
      <c r="I33" s="246"/>
      <c r="J33" s="223" t="s">
        <v>44</v>
      </c>
      <c r="K33" s="224"/>
      <c r="L33" s="224"/>
      <c r="M33" s="224"/>
      <c r="N33" s="225"/>
      <c r="O33" s="212"/>
      <c r="P33" s="213"/>
      <c r="Q33" s="213"/>
      <c r="R33" s="213"/>
      <c r="S33" s="213"/>
      <c r="T33" s="213"/>
      <c r="U33" s="213"/>
      <c r="V33" s="213"/>
      <c r="W33" s="214"/>
    </row>
    <row r="34" spans="1:23" ht="12.75" customHeight="1">
      <c r="A34" s="127"/>
      <c r="B34" s="158"/>
      <c r="C34" s="199"/>
      <c r="D34" s="199"/>
      <c r="E34" s="73"/>
      <c r="F34" s="114" t="s">
        <v>82</v>
      </c>
      <c r="G34" s="116"/>
      <c r="H34" s="269" t="str">
        <f>IF(R22="","",IF(OR(C17="高梁市役所",C17="高梁地域事務組合"),ROUNDDOWN((R22+R23)*0.003,0),ROUNDDOWN((R22+R23)*0.01,0)))</f>
        <v/>
      </c>
      <c r="I34" s="270"/>
      <c r="J34" s="223"/>
      <c r="K34" s="224"/>
      <c r="L34" s="224"/>
      <c r="M34" s="224"/>
      <c r="N34" s="225"/>
      <c r="O34" s="215"/>
      <c r="P34" s="216"/>
      <c r="Q34" s="216"/>
      <c r="R34" s="216"/>
      <c r="S34" s="216"/>
      <c r="T34" s="216"/>
      <c r="U34" s="216"/>
      <c r="V34" s="216"/>
      <c r="W34" s="217"/>
    </row>
    <row r="35" spans="1:23" ht="12.75" customHeight="1">
      <c r="A35" s="74"/>
      <c r="B35" s="158"/>
      <c r="C35" s="199"/>
      <c r="D35" s="199"/>
      <c r="E35" s="73"/>
      <c r="F35" s="117" t="str">
        <f>IF(OR(C17="高梁市役所",C17="高梁地域事務組合"),"（(Ｂ)＋(Ｃ)）×3/1,000","（(Ｂ)＋(Ｃ)）×10/1,000")</f>
        <v>（(Ｂ)＋(Ｃ)）×10/1,000</v>
      </c>
      <c r="G35" s="119"/>
      <c r="H35" s="271"/>
      <c r="I35" s="272"/>
      <c r="J35" s="223"/>
      <c r="K35" s="224"/>
      <c r="L35" s="224"/>
      <c r="M35" s="224"/>
      <c r="N35" s="225"/>
      <c r="O35" s="215"/>
      <c r="P35" s="216"/>
      <c r="Q35" s="216"/>
      <c r="R35" s="216"/>
      <c r="S35" s="216"/>
      <c r="T35" s="216"/>
      <c r="U35" s="216"/>
      <c r="V35" s="216"/>
      <c r="W35" s="217"/>
    </row>
    <row r="36" spans="1:23" ht="24.95" customHeight="1">
      <c r="B36" s="159"/>
      <c r="C36" s="200"/>
      <c r="D36" s="200"/>
      <c r="E36" s="37"/>
      <c r="F36" s="208" t="s">
        <v>17</v>
      </c>
      <c r="G36" s="209"/>
      <c r="H36" s="221">
        <f>SUM(H33:I35)</f>
        <v>0</v>
      </c>
      <c r="I36" s="222"/>
      <c r="J36" s="226"/>
      <c r="K36" s="227"/>
      <c r="L36" s="227"/>
      <c r="M36" s="227"/>
      <c r="N36" s="228"/>
      <c r="O36" s="218"/>
      <c r="P36" s="219"/>
      <c r="Q36" s="219"/>
      <c r="R36" s="219"/>
      <c r="S36" s="219"/>
      <c r="T36" s="219"/>
      <c r="U36" s="219"/>
      <c r="V36" s="219"/>
      <c r="W36" s="220"/>
    </row>
    <row r="37" spans="1:23">
      <c r="B37" s="275" t="s">
        <v>51</v>
      </c>
      <c r="C37" s="275"/>
      <c r="D37" s="275"/>
      <c r="E37" s="275"/>
      <c r="F37" s="275"/>
    </row>
    <row r="38" spans="1:23">
      <c r="B38" s="276"/>
      <c r="C38" s="276"/>
      <c r="D38" s="276"/>
      <c r="E38" s="276"/>
      <c r="F38" s="276"/>
      <c r="J38" s="277" t="s">
        <v>52</v>
      </c>
      <c r="K38" s="278"/>
      <c r="L38" s="283"/>
      <c r="M38" s="283"/>
      <c r="N38" s="283"/>
      <c r="O38" s="283"/>
      <c r="P38" s="283"/>
      <c r="Q38" s="283"/>
      <c r="R38" s="283"/>
      <c r="S38" s="283"/>
      <c r="T38" s="283"/>
      <c r="U38" s="283"/>
      <c r="V38" s="283"/>
    </row>
    <row r="39" spans="1:23">
      <c r="B39" s="274"/>
      <c r="C39" s="274"/>
      <c r="D39" s="274"/>
      <c r="E39" s="274"/>
      <c r="F39" s="274"/>
      <c r="J39" s="279"/>
      <c r="K39" s="280"/>
      <c r="L39" s="283"/>
      <c r="M39" s="283"/>
      <c r="N39" s="283"/>
      <c r="O39" s="283"/>
      <c r="P39" s="283"/>
      <c r="Q39" s="283"/>
      <c r="R39" s="283"/>
      <c r="S39" s="283"/>
      <c r="T39" s="283"/>
      <c r="U39" s="283"/>
      <c r="V39" s="283"/>
    </row>
    <row r="40" spans="1:23">
      <c r="B40" s="274"/>
      <c r="C40" s="274"/>
      <c r="D40" s="274"/>
      <c r="E40" s="274"/>
      <c r="F40" s="274"/>
      <c r="J40" s="279"/>
      <c r="K40" s="280"/>
      <c r="L40" s="283"/>
      <c r="M40" s="283"/>
      <c r="N40" s="283"/>
      <c r="O40" s="283"/>
      <c r="P40" s="283"/>
      <c r="Q40" s="283"/>
      <c r="R40" s="283"/>
      <c r="S40" s="283"/>
      <c r="T40" s="283"/>
      <c r="U40" s="283"/>
      <c r="V40" s="283"/>
    </row>
    <row r="41" spans="1:23">
      <c r="F41" s="72"/>
      <c r="J41" s="279"/>
      <c r="K41" s="280"/>
      <c r="L41" s="283"/>
      <c r="M41" s="283"/>
      <c r="N41" s="283"/>
      <c r="O41" s="283"/>
      <c r="P41" s="283"/>
      <c r="Q41" s="283"/>
      <c r="R41" s="283"/>
      <c r="S41" s="283"/>
      <c r="T41" s="283"/>
      <c r="U41" s="283"/>
      <c r="V41" s="283"/>
    </row>
    <row r="42" spans="1:23">
      <c r="J42" s="279"/>
      <c r="K42" s="280"/>
      <c r="L42" s="283"/>
      <c r="M42" s="283"/>
      <c r="N42" s="283"/>
      <c r="O42" s="283"/>
      <c r="P42" s="283"/>
      <c r="Q42" s="283"/>
      <c r="R42" s="283"/>
      <c r="S42" s="283"/>
      <c r="T42" s="283"/>
      <c r="U42" s="283"/>
      <c r="V42" s="283"/>
    </row>
    <row r="43" spans="1:23">
      <c r="J43" s="279"/>
      <c r="K43" s="280"/>
      <c r="L43" s="283"/>
      <c r="M43" s="283"/>
      <c r="N43" s="283"/>
      <c r="O43" s="283"/>
      <c r="P43" s="283"/>
      <c r="Q43" s="283"/>
      <c r="R43" s="283"/>
      <c r="S43" s="283"/>
      <c r="T43" s="283"/>
      <c r="U43" s="283"/>
      <c r="V43" s="283"/>
    </row>
    <row r="44" spans="1:23">
      <c r="J44" s="281"/>
      <c r="K44" s="282"/>
      <c r="L44" s="283"/>
      <c r="M44" s="283"/>
      <c r="N44" s="283"/>
      <c r="O44" s="283"/>
      <c r="P44" s="283"/>
      <c r="Q44" s="283"/>
      <c r="R44" s="283"/>
      <c r="S44" s="283"/>
      <c r="T44" s="283"/>
      <c r="U44" s="283"/>
      <c r="V44" s="283"/>
    </row>
  </sheetData>
  <mergeCells count="140">
    <mergeCell ref="G9:H9"/>
    <mergeCell ref="U10:U11"/>
    <mergeCell ref="F35:G35"/>
    <mergeCell ref="H34:I35"/>
    <mergeCell ref="Y6:AL7"/>
    <mergeCell ref="B39:F40"/>
    <mergeCell ref="B37:F38"/>
    <mergeCell ref="J38:K44"/>
    <mergeCell ref="L38:V44"/>
    <mergeCell ref="L7:M7"/>
    <mergeCell ref="N7:O7"/>
    <mergeCell ref="C16:W16"/>
    <mergeCell ref="Q14:S14"/>
    <mergeCell ref="V12:V13"/>
    <mergeCell ref="J12:K13"/>
    <mergeCell ref="Q12:S13"/>
    <mergeCell ref="H24:I24"/>
    <mergeCell ref="B21:E21"/>
    <mergeCell ref="B22:E22"/>
    <mergeCell ref="B20:W20"/>
    <mergeCell ref="R21:W21"/>
    <mergeCell ref="R22:W22"/>
    <mergeCell ref="O22:Q22"/>
    <mergeCell ref="I21:N21"/>
    <mergeCell ref="O21:Q21"/>
    <mergeCell ref="G10:H10"/>
    <mergeCell ref="G7:H8"/>
    <mergeCell ref="I7:I8"/>
    <mergeCell ref="C19:W19"/>
    <mergeCell ref="T28:W28"/>
    <mergeCell ref="O24:S24"/>
    <mergeCell ref="O25:S25"/>
    <mergeCell ref="J3:W3"/>
    <mergeCell ref="J4:W4"/>
    <mergeCell ref="T10:T11"/>
    <mergeCell ref="Q5:S5"/>
    <mergeCell ref="P12:P13"/>
    <mergeCell ref="Q8:S9"/>
    <mergeCell ref="Q10:S11"/>
    <mergeCell ref="N10:O11"/>
    <mergeCell ref="J14:K14"/>
    <mergeCell ref="T12:T13"/>
    <mergeCell ref="U12:U13"/>
    <mergeCell ref="J7:K7"/>
    <mergeCell ref="N14:O14"/>
    <mergeCell ref="N5:O5"/>
    <mergeCell ref="J5:M5"/>
    <mergeCell ref="V5:W5"/>
    <mergeCell ref="V10:V11"/>
    <mergeCell ref="G11:H11"/>
    <mergeCell ref="P10:P11"/>
    <mergeCell ref="W10:W11"/>
    <mergeCell ref="J6:W6"/>
    <mergeCell ref="C33:D36"/>
    <mergeCell ref="F24:G24"/>
    <mergeCell ref="B24:B28"/>
    <mergeCell ref="C24:D28"/>
    <mergeCell ref="F36:G36"/>
    <mergeCell ref="B29:B32"/>
    <mergeCell ref="C29:D32"/>
    <mergeCell ref="F29:G30"/>
    <mergeCell ref="U31:W31"/>
    <mergeCell ref="U32:W32"/>
    <mergeCell ref="O33:W36"/>
    <mergeCell ref="H36:I36"/>
    <mergeCell ref="J33:N36"/>
    <mergeCell ref="J29:N30"/>
    <mergeCell ref="H31:I32"/>
    <mergeCell ref="J31:N32"/>
    <mergeCell ref="H33:I33"/>
    <mergeCell ref="H29:I30"/>
    <mergeCell ref="O29:S30"/>
    <mergeCell ref="U29:W29"/>
    <mergeCell ref="B23:E23"/>
    <mergeCell ref="F34:G34"/>
    <mergeCell ref="B33:B36"/>
    <mergeCell ref="C4:I4"/>
    <mergeCell ref="C5:I5"/>
    <mergeCell ref="C6:F6"/>
    <mergeCell ref="G6:H6"/>
    <mergeCell ref="F27:G27"/>
    <mergeCell ref="F25:G25"/>
    <mergeCell ref="G13:H13"/>
    <mergeCell ref="F23:G23"/>
    <mergeCell ref="C15:W15"/>
    <mergeCell ref="C7:F9"/>
    <mergeCell ref="F22:G22"/>
    <mergeCell ref="G12:H12"/>
    <mergeCell ref="L10:M11"/>
    <mergeCell ref="K26:M28"/>
    <mergeCell ref="T26:W26"/>
    <mergeCell ref="O23:Q23"/>
    <mergeCell ref="O27:S27"/>
    <mergeCell ref="I22:N22"/>
    <mergeCell ref="T24:W25"/>
    <mergeCell ref="L8:M9"/>
    <mergeCell ref="H28:I28"/>
    <mergeCell ref="L14:M14"/>
    <mergeCell ref="F33:G33"/>
    <mergeCell ref="R23:W23"/>
    <mergeCell ref="W12:W13"/>
    <mergeCell ref="F28:G28"/>
    <mergeCell ref="F26:G26"/>
    <mergeCell ref="H25:I25"/>
    <mergeCell ref="H27:I27"/>
    <mergeCell ref="O26:S26"/>
    <mergeCell ref="F21:G21"/>
    <mergeCell ref="J24:J25"/>
    <mergeCell ref="K24:M24"/>
    <mergeCell ref="K25:M25"/>
    <mergeCell ref="J26:J28"/>
    <mergeCell ref="U30:W30"/>
    <mergeCell ref="O31:S32"/>
    <mergeCell ref="F31:G32"/>
    <mergeCell ref="H26:I26"/>
    <mergeCell ref="O28:S28"/>
    <mergeCell ref="I23:N23"/>
    <mergeCell ref="T27:W27"/>
    <mergeCell ref="B1:C1"/>
    <mergeCell ref="Q7:S7"/>
    <mergeCell ref="C18:W18"/>
    <mergeCell ref="C17:W17"/>
    <mergeCell ref="T8:T9"/>
    <mergeCell ref="U8:U9"/>
    <mergeCell ref="C14:I14"/>
    <mergeCell ref="B5:B14"/>
    <mergeCell ref="P8:P9"/>
    <mergeCell ref="C3:I3"/>
    <mergeCell ref="W8:W9"/>
    <mergeCell ref="J8:K9"/>
    <mergeCell ref="C12:F13"/>
    <mergeCell ref="A2:W2"/>
    <mergeCell ref="C10:F11"/>
    <mergeCell ref="J10:K11"/>
    <mergeCell ref="N8:O9"/>
    <mergeCell ref="V8:V9"/>
    <mergeCell ref="A21:A34"/>
    <mergeCell ref="B15:B19"/>
    <mergeCell ref="L12:M13"/>
    <mergeCell ref="N12:O13"/>
  </mergeCells>
  <phoneticPr fontId="2"/>
  <pageMargins left="0.78740157480314965" right="0.59055118110236227" top="0.78740157480314965" bottom="0.78740157480314965" header="0.51181102362204722" footer="0.51181102362204722"/>
  <pageSetup paperSize="9" scale="98"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3"/>
  <sheetViews>
    <sheetView view="pageBreakPreview" zoomScaleNormal="100" zoomScaleSheetLayoutView="100" workbookViewId="0">
      <selection activeCell="B1" sqref="B1:C1"/>
    </sheetView>
  </sheetViews>
  <sheetFormatPr defaultColWidth="9" defaultRowHeight="12"/>
  <cols>
    <col min="1" max="1" width="2.375" style="1" customWidth="1"/>
    <col min="2" max="2" width="3.5" style="1" customWidth="1"/>
    <col min="3" max="3" width="2.5" style="1" customWidth="1"/>
    <col min="4" max="4" width="5.5" style="1" customWidth="1"/>
    <col min="5" max="5" width="0.875" style="1" customWidth="1"/>
    <col min="6" max="6" width="7.5" style="1" customWidth="1"/>
    <col min="7" max="7" width="5.5" style="1" customWidth="1"/>
    <col min="8" max="9" width="7.5" style="1" customWidth="1"/>
    <col min="10" max="10" width="3.5" style="1" customWidth="1"/>
    <col min="11" max="11" width="1.5" style="1" customWidth="1"/>
    <col min="12" max="13" width="2.5" style="1" customWidth="1"/>
    <col min="14" max="14" width="0.875" style="1" customWidth="1"/>
    <col min="15" max="15" width="4.125" style="1" customWidth="1"/>
    <col min="16" max="16" width="4.5" style="1" customWidth="1"/>
    <col min="17" max="18" width="0.875" style="1" customWidth="1"/>
    <col min="19" max="19" width="3.125" style="1" customWidth="1"/>
    <col min="20" max="23" width="4.5" style="1" customWidth="1"/>
    <col min="24" max="16384" width="9" style="1"/>
  </cols>
  <sheetData>
    <row r="1" spans="1:24" ht="21.95" customHeight="1">
      <c r="B1" s="295" t="s">
        <v>50</v>
      </c>
      <c r="C1" s="295"/>
    </row>
    <row r="2" spans="1:24" ht="35.1" customHeight="1">
      <c r="A2" s="312" t="s">
        <v>71</v>
      </c>
      <c r="B2" s="312"/>
      <c r="C2" s="312"/>
      <c r="D2" s="312"/>
      <c r="E2" s="312"/>
      <c r="F2" s="312"/>
      <c r="G2" s="312"/>
      <c r="H2" s="312"/>
      <c r="I2" s="312"/>
      <c r="J2" s="312"/>
      <c r="K2" s="312"/>
      <c r="L2" s="312"/>
      <c r="M2" s="312"/>
      <c r="N2" s="312"/>
      <c r="O2" s="312"/>
      <c r="P2" s="312"/>
      <c r="Q2" s="312"/>
      <c r="R2" s="312"/>
      <c r="S2" s="312"/>
      <c r="T2" s="312"/>
      <c r="U2" s="312"/>
      <c r="V2" s="312"/>
      <c r="W2" s="312"/>
      <c r="X2" s="7"/>
    </row>
    <row r="3" spans="1:24" ht="24.95" customHeight="1">
      <c r="B3" s="14" t="s">
        <v>8</v>
      </c>
      <c r="C3" s="329">
        <f>'1（入力はこのシートにしてください）'!$C$3</f>
        <v>45017</v>
      </c>
      <c r="D3" s="330"/>
      <c r="E3" s="330"/>
      <c r="F3" s="330"/>
      <c r="G3" s="330"/>
      <c r="H3" s="330"/>
      <c r="I3" s="331"/>
      <c r="J3" s="313"/>
      <c r="K3" s="314"/>
      <c r="L3" s="314"/>
      <c r="M3" s="314"/>
      <c r="N3" s="314"/>
      <c r="O3" s="314"/>
      <c r="P3" s="314"/>
      <c r="Q3" s="314"/>
      <c r="R3" s="314"/>
      <c r="S3" s="314"/>
      <c r="T3" s="314"/>
      <c r="U3" s="314"/>
      <c r="V3" s="314"/>
      <c r="W3" s="314"/>
    </row>
    <row r="4" spans="1:24" ht="24.95" customHeight="1">
      <c r="B4" s="15" t="s">
        <v>9</v>
      </c>
      <c r="C4" s="332" t="s">
        <v>21</v>
      </c>
      <c r="D4" s="333"/>
      <c r="E4" s="333"/>
      <c r="F4" s="333"/>
      <c r="G4" s="333"/>
      <c r="H4" s="333"/>
      <c r="I4" s="334"/>
      <c r="J4" s="313"/>
      <c r="K4" s="314"/>
      <c r="L4" s="314"/>
      <c r="M4" s="314"/>
      <c r="N4" s="314"/>
      <c r="O4" s="314"/>
      <c r="P4" s="314"/>
      <c r="Q4" s="314"/>
      <c r="R4" s="314"/>
      <c r="S4" s="314"/>
      <c r="T4" s="314"/>
      <c r="U4" s="314"/>
      <c r="V4" s="314"/>
      <c r="W4" s="314"/>
    </row>
    <row r="5" spans="1:24" ht="24.95" customHeight="1">
      <c r="B5" s="411" t="s">
        <v>22</v>
      </c>
      <c r="C5" s="335" t="s">
        <v>0</v>
      </c>
      <c r="D5" s="336"/>
      <c r="E5" s="336"/>
      <c r="F5" s="336"/>
      <c r="G5" s="336"/>
      <c r="H5" s="336"/>
      <c r="I5" s="337"/>
      <c r="J5" s="435"/>
      <c r="K5" s="471"/>
      <c r="L5" s="471"/>
      <c r="M5" s="471"/>
      <c r="N5" s="472" t="str">
        <f>'1（入力はこのシートにしてください）'!$N$5</f>
        <v>令和</v>
      </c>
      <c r="O5" s="472"/>
      <c r="P5" s="29">
        <f>'1（入力はこのシートにしてください）'!$P$5</f>
        <v>5</v>
      </c>
      <c r="Q5" s="472" t="str">
        <f>'1（入力はこのシートにしてください）'!$Q$5</f>
        <v>年</v>
      </c>
      <c r="R5" s="472"/>
      <c r="S5" s="472"/>
      <c r="T5" s="29">
        <f>'1（入力はこのシートにしてください）'!$T$5</f>
        <v>4</v>
      </c>
      <c r="U5" s="29" t="str">
        <f>'1（入力はこのシートにしてください）'!$U$5</f>
        <v>月分</v>
      </c>
      <c r="V5" s="472"/>
      <c r="W5" s="472"/>
    </row>
    <row r="6" spans="1:24" ht="15.95" customHeight="1">
      <c r="B6" s="411"/>
      <c r="C6" s="332" t="s">
        <v>77</v>
      </c>
      <c r="D6" s="333"/>
      <c r="E6" s="333"/>
      <c r="F6" s="338"/>
      <c r="G6" s="315" t="s">
        <v>10</v>
      </c>
      <c r="H6" s="339"/>
      <c r="I6" s="16" t="s">
        <v>11</v>
      </c>
      <c r="J6" s="306" t="s">
        <v>29</v>
      </c>
      <c r="K6" s="307"/>
      <c r="L6" s="307"/>
      <c r="M6" s="307"/>
      <c r="N6" s="307"/>
      <c r="O6" s="307"/>
      <c r="P6" s="307"/>
      <c r="Q6" s="307"/>
      <c r="R6" s="307"/>
      <c r="S6" s="307"/>
      <c r="T6" s="307"/>
      <c r="U6" s="307"/>
      <c r="V6" s="307"/>
      <c r="W6" s="308"/>
    </row>
    <row r="7" spans="1:24" ht="9.75" customHeight="1">
      <c r="B7" s="411"/>
      <c r="C7" s="395" t="s">
        <v>45</v>
      </c>
      <c r="D7" s="396"/>
      <c r="E7" s="396"/>
      <c r="F7" s="397"/>
      <c r="G7" s="315" t="s">
        <v>14</v>
      </c>
      <c r="H7" s="310"/>
      <c r="I7" s="327"/>
      <c r="J7" s="309"/>
      <c r="K7" s="310"/>
      <c r="L7" s="315"/>
      <c r="M7" s="310"/>
      <c r="N7" s="316" t="s">
        <v>34</v>
      </c>
      <c r="O7" s="317"/>
      <c r="P7" s="26"/>
      <c r="Q7" s="318"/>
      <c r="R7" s="319"/>
      <c r="S7" s="320"/>
      <c r="T7" s="27" t="s">
        <v>12</v>
      </c>
      <c r="U7" s="25"/>
      <c r="V7" s="28"/>
      <c r="W7" s="27" t="s">
        <v>5</v>
      </c>
    </row>
    <row r="8" spans="1:24" ht="6" customHeight="1">
      <c r="B8" s="411"/>
      <c r="C8" s="398"/>
      <c r="D8" s="399"/>
      <c r="E8" s="399"/>
      <c r="F8" s="400"/>
      <c r="G8" s="378"/>
      <c r="H8" s="379"/>
      <c r="I8" s="328"/>
      <c r="J8" s="302" t="str">
        <f>'1（入力はこのシートにしてください）'!$J$8</f>
        <v/>
      </c>
      <c r="K8" s="303"/>
      <c r="L8" s="321" t="str">
        <f>'1（入力はこのシートにしてください）'!$L$8</f>
        <v/>
      </c>
      <c r="M8" s="303"/>
      <c r="N8" s="321" t="str">
        <f>'1（入力はこのシートにしてください）'!$N$8</f>
        <v/>
      </c>
      <c r="O8" s="323"/>
      <c r="P8" s="298" t="str">
        <f>'1（入力はこのシートにしてください）'!$P$8</f>
        <v/>
      </c>
      <c r="Q8" s="321" t="str">
        <f>'1（入力はこのシートにしてください）'!$Q$8</f>
        <v/>
      </c>
      <c r="R8" s="325" t="str">
        <f>'1（入力はこのシートにしてください）'!$J$8</f>
        <v/>
      </c>
      <c r="S8" s="303"/>
      <c r="T8" s="296" t="str">
        <f>'1（入力はこのシートにしてください）'!$T$8</f>
        <v/>
      </c>
      <c r="U8" s="298" t="str">
        <f>'1（入力はこのシートにしてください）'!$U$8</f>
        <v/>
      </c>
      <c r="V8" s="300" t="str">
        <f>'1（入力はこのシートにしてください）'!$V$8</f>
        <v/>
      </c>
      <c r="W8" s="296" t="str">
        <f>'1（入力はこのシートにしてください）'!$W$8</f>
        <v/>
      </c>
    </row>
    <row r="9" spans="1:24" ht="15.95" customHeight="1">
      <c r="B9" s="411"/>
      <c r="C9" s="401"/>
      <c r="D9" s="402"/>
      <c r="E9" s="402"/>
      <c r="F9" s="403"/>
      <c r="G9" s="340">
        <v>1534481</v>
      </c>
      <c r="H9" s="341"/>
      <c r="I9" s="17"/>
      <c r="J9" s="304"/>
      <c r="K9" s="305"/>
      <c r="L9" s="322"/>
      <c r="M9" s="305"/>
      <c r="N9" s="322"/>
      <c r="O9" s="324"/>
      <c r="P9" s="299"/>
      <c r="Q9" s="322"/>
      <c r="R9" s="326"/>
      <c r="S9" s="305"/>
      <c r="T9" s="297"/>
      <c r="U9" s="299"/>
      <c r="V9" s="301"/>
      <c r="W9" s="297"/>
    </row>
    <row r="10" spans="1:24" ht="15.95" customHeight="1">
      <c r="B10" s="411"/>
      <c r="C10" s="404" t="s">
        <v>48</v>
      </c>
      <c r="D10" s="405"/>
      <c r="E10" s="405"/>
      <c r="F10" s="406"/>
      <c r="G10" s="378" t="s">
        <v>14</v>
      </c>
      <c r="H10" s="379"/>
      <c r="I10" s="9"/>
      <c r="J10" s="311" t="str">
        <f>'1（入力はこのシートにしてください）'!$J$10</f>
        <v/>
      </c>
      <c r="K10" s="370"/>
      <c r="L10" s="473" t="str">
        <f>'1（入力はこのシートにしてください）'!$L$10</f>
        <v/>
      </c>
      <c r="M10" s="474"/>
      <c r="N10" s="370" t="str">
        <f>'1（入力はこのシートにしてください）'!$N$10</f>
        <v/>
      </c>
      <c r="O10" s="370"/>
      <c r="P10" s="311" t="str">
        <f>'1（入力はこのシートにしてください）'!$P$10</f>
        <v/>
      </c>
      <c r="Q10" s="473" t="str">
        <f>'1（入力はこのシートにしてください）'!$Q$10</f>
        <v/>
      </c>
      <c r="R10" s="370"/>
      <c r="S10" s="474"/>
      <c r="T10" s="369" t="str">
        <f>'1（入力はこのシートにしてください）'!$T$10</f>
        <v/>
      </c>
      <c r="U10" s="370" t="str">
        <f>'1（入力はこのシートにしてください）'!$U$10</f>
        <v/>
      </c>
      <c r="V10" s="365" t="str">
        <f>'1（入力はこのシートにしてください）'!$V$10</f>
        <v/>
      </c>
      <c r="W10" s="369" t="str">
        <f>'1（入力はこのシートにしてください）'!$W$10</f>
        <v/>
      </c>
    </row>
    <row r="11" spans="1:24" ht="15.95" customHeight="1">
      <c r="B11" s="411"/>
      <c r="C11" s="407"/>
      <c r="D11" s="408"/>
      <c r="E11" s="408"/>
      <c r="F11" s="409"/>
      <c r="G11" s="340">
        <v>1534503</v>
      </c>
      <c r="H11" s="341"/>
      <c r="I11" s="9"/>
      <c r="J11" s="304"/>
      <c r="K11" s="326"/>
      <c r="L11" s="322"/>
      <c r="M11" s="305"/>
      <c r="N11" s="326"/>
      <c r="O11" s="326"/>
      <c r="P11" s="304"/>
      <c r="Q11" s="322"/>
      <c r="R11" s="326"/>
      <c r="S11" s="305"/>
      <c r="T11" s="324"/>
      <c r="U11" s="326"/>
      <c r="V11" s="301"/>
      <c r="W11" s="324"/>
    </row>
    <row r="12" spans="1:24" ht="15.95" customHeight="1">
      <c r="B12" s="411"/>
      <c r="C12" s="315" t="s">
        <v>49</v>
      </c>
      <c r="D12" s="339"/>
      <c r="E12" s="339"/>
      <c r="F12" s="310"/>
      <c r="G12" s="378" t="s">
        <v>14</v>
      </c>
      <c r="H12" s="379"/>
      <c r="I12" s="8"/>
      <c r="J12" s="311" t="str">
        <f>'1（入力はこのシートにしてください）'!$J$12</f>
        <v/>
      </c>
      <c r="K12" s="370"/>
      <c r="L12" s="473" t="str">
        <f>'1（入力はこのシートにしてください）'!$L$12</f>
        <v/>
      </c>
      <c r="M12" s="474"/>
      <c r="N12" s="370" t="str">
        <f>'1（入力はこのシートにしてください）'!$N$12</f>
        <v/>
      </c>
      <c r="O12" s="370"/>
      <c r="P12" s="311" t="str">
        <f>'1（入力はこのシートにしてください）'!$P$12</f>
        <v/>
      </c>
      <c r="Q12" s="473" t="str">
        <f>'1（入力はこのシートにしてください）'!$Q$12</f>
        <v/>
      </c>
      <c r="R12" s="370"/>
      <c r="S12" s="474"/>
      <c r="T12" s="369" t="str">
        <f>'1（入力はこのシートにしてください）'!$T$12</f>
        <v/>
      </c>
      <c r="U12" s="370" t="str">
        <f>'1（入力はこのシートにしてください）'!$U$12</f>
        <v/>
      </c>
      <c r="V12" s="365" t="str">
        <f>'1（入力はこのシートにしてください）'!$V$12</f>
        <v/>
      </c>
      <c r="W12" s="369" t="str">
        <f>'1（入力はこのシートにしてください）'!$W$12</f>
        <v/>
      </c>
    </row>
    <row r="13" spans="1:24" ht="15.95" customHeight="1">
      <c r="B13" s="411"/>
      <c r="C13" s="371"/>
      <c r="D13" s="372"/>
      <c r="E13" s="372"/>
      <c r="F13" s="373"/>
      <c r="G13" s="378">
        <v>1336035</v>
      </c>
      <c r="H13" s="379"/>
      <c r="I13" s="10"/>
      <c r="J13" s="304"/>
      <c r="K13" s="326"/>
      <c r="L13" s="322"/>
      <c r="M13" s="305"/>
      <c r="N13" s="326"/>
      <c r="O13" s="326"/>
      <c r="P13" s="304"/>
      <c r="Q13" s="322"/>
      <c r="R13" s="326"/>
      <c r="S13" s="305"/>
      <c r="T13" s="324"/>
      <c r="U13" s="326"/>
      <c r="V13" s="301"/>
      <c r="W13" s="324"/>
    </row>
    <row r="14" spans="1:24" ht="32.1" customHeight="1">
      <c r="B14" s="411"/>
      <c r="C14" s="332" t="s">
        <v>20</v>
      </c>
      <c r="D14" s="333"/>
      <c r="E14" s="333"/>
      <c r="F14" s="333"/>
      <c r="G14" s="333"/>
      <c r="H14" s="333"/>
      <c r="I14" s="334"/>
      <c r="J14" s="420" t="str">
        <f>'1（入力はこのシートにしてください）'!$J$14</f>
        <v/>
      </c>
      <c r="K14" s="362"/>
      <c r="L14" s="361" t="str">
        <f>'1（入力はこのシートにしてください）'!$L$14</f>
        <v/>
      </c>
      <c r="M14" s="363"/>
      <c r="N14" s="362" t="str">
        <f>'1（入力はこのシートにしてください）'!$N$14</f>
        <v/>
      </c>
      <c r="O14" s="362"/>
      <c r="P14" s="63" t="str">
        <f>'1（入力はこのシートにしてください）'!$P$14</f>
        <v/>
      </c>
      <c r="Q14" s="361" t="str">
        <f>'1（入力はこのシートにしてください）'!$Q$14</f>
        <v/>
      </c>
      <c r="R14" s="362"/>
      <c r="S14" s="363"/>
      <c r="T14" s="31" t="str">
        <f>'1（入力はこのシートにしてください）'!$T$14</f>
        <v/>
      </c>
      <c r="U14" s="30" t="str">
        <f>'1（入力はこのシートにしてください）'!$U$14</f>
        <v/>
      </c>
      <c r="V14" s="32" t="str">
        <f>'1（入力はこのシートにしてください）'!$V$14</f>
        <v/>
      </c>
      <c r="W14" s="31" t="str">
        <f>'1（入力はこのシートにしてください）'!$W$14</f>
        <v/>
      </c>
    </row>
    <row r="15" spans="1:24" ht="12" customHeight="1">
      <c r="B15" s="412" t="s">
        <v>30</v>
      </c>
      <c r="C15" s="386" t="str">
        <f>'1（入力はこのシートにしてください）'!$C$15</f>
        <v xml:space="preserve">（フリガナ） </v>
      </c>
      <c r="D15" s="387"/>
      <c r="E15" s="387"/>
      <c r="F15" s="387"/>
      <c r="G15" s="387"/>
      <c r="H15" s="387"/>
      <c r="I15" s="387"/>
      <c r="J15" s="387"/>
      <c r="K15" s="387"/>
      <c r="L15" s="387"/>
      <c r="M15" s="387"/>
      <c r="N15" s="387"/>
      <c r="O15" s="387"/>
      <c r="P15" s="387"/>
      <c r="Q15" s="387"/>
      <c r="R15" s="387"/>
      <c r="S15" s="387"/>
      <c r="T15" s="387"/>
      <c r="U15" s="387"/>
      <c r="V15" s="387"/>
      <c r="W15" s="388"/>
    </row>
    <row r="16" spans="1:24" ht="12" customHeight="1">
      <c r="B16" s="413"/>
      <c r="C16" s="491" t="str">
        <f>'1（入力はこのシートにしてください）'!$C$16</f>
        <v>（おなまえ）</v>
      </c>
      <c r="D16" s="492"/>
      <c r="E16" s="492"/>
      <c r="F16" s="492"/>
      <c r="G16" s="492"/>
      <c r="H16" s="492"/>
      <c r="I16" s="492"/>
      <c r="J16" s="492"/>
      <c r="K16" s="492"/>
      <c r="L16" s="492"/>
      <c r="M16" s="492"/>
      <c r="N16" s="492"/>
      <c r="O16" s="492"/>
      <c r="P16" s="492"/>
      <c r="Q16" s="492"/>
      <c r="R16" s="492"/>
      <c r="S16" s="492"/>
      <c r="T16" s="492"/>
      <c r="U16" s="492"/>
      <c r="V16" s="492"/>
      <c r="W16" s="493"/>
    </row>
    <row r="17" spans="1:23" ht="24" customHeight="1">
      <c r="B17" s="413"/>
      <c r="C17" s="383" t="str">
        <f>IF('1（入力はこのシートにしてください）'!$C$17="","",'1（入力はこのシートにしてください）'!$C$17)</f>
        <v/>
      </c>
      <c r="D17" s="384"/>
      <c r="E17" s="384"/>
      <c r="F17" s="384"/>
      <c r="G17" s="384"/>
      <c r="H17" s="384"/>
      <c r="I17" s="384"/>
      <c r="J17" s="384"/>
      <c r="K17" s="384"/>
      <c r="L17" s="384"/>
      <c r="M17" s="384"/>
      <c r="N17" s="384"/>
      <c r="O17" s="384"/>
      <c r="P17" s="384"/>
      <c r="Q17" s="384"/>
      <c r="R17" s="384"/>
      <c r="S17" s="384"/>
      <c r="T17" s="384"/>
      <c r="U17" s="384"/>
      <c r="V17" s="384"/>
      <c r="W17" s="385"/>
    </row>
    <row r="18" spans="1:23" ht="12" customHeight="1">
      <c r="B18" s="413"/>
      <c r="C18" s="380" t="str">
        <f>'1（入力はこのシートにしてください）'!$C$18</f>
        <v xml:space="preserve">（おところ）　　　（電話） </v>
      </c>
      <c r="D18" s="381"/>
      <c r="E18" s="381"/>
      <c r="F18" s="381"/>
      <c r="G18" s="381"/>
      <c r="H18" s="381"/>
      <c r="I18" s="381"/>
      <c r="J18" s="381"/>
      <c r="K18" s="381"/>
      <c r="L18" s="381"/>
      <c r="M18" s="381"/>
      <c r="N18" s="381"/>
      <c r="O18" s="381"/>
      <c r="P18" s="381"/>
      <c r="Q18" s="381"/>
      <c r="R18" s="381"/>
      <c r="S18" s="381"/>
      <c r="T18" s="381"/>
      <c r="U18" s="381"/>
      <c r="V18" s="381"/>
      <c r="W18" s="382"/>
    </row>
    <row r="19" spans="1:23" ht="24" customHeight="1">
      <c r="B19" s="414"/>
      <c r="C19" s="383" t="str">
        <f>IF('1（入力はこのシートにしてください）'!$C$19="","",'1（入力はこのシートにしてください）'!$C$19)</f>
        <v/>
      </c>
      <c r="D19" s="384"/>
      <c r="E19" s="384"/>
      <c r="F19" s="384"/>
      <c r="G19" s="384"/>
      <c r="H19" s="384"/>
      <c r="I19" s="384"/>
      <c r="J19" s="384"/>
      <c r="K19" s="384"/>
      <c r="L19" s="384"/>
      <c r="M19" s="384"/>
      <c r="N19" s="384"/>
      <c r="O19" s="384"/>
      <c r="P19" s="384"/>
      <c r="Q19" s="384"/>
      <c r="R19" s="384"/>
      <c r="S19" s="384"/>
      <c r="T19" s="384"/>
      <c r="U19" s="384"/>
      <c r="V19" s="384"/>
      <c r="W19" s="385"/>
    </row>
    <row r="20" spans="1:23" ht="15.95" customHeight="1">
      <c r="B20" s="415" t="s">
        <v>28</v>
      </c>
      <c r="C20" s="416"/>
      <c r="D20" s="416"/>
      <c r="E20" s="416"/>
      <c r="F20" s="416"/>
      <c r="G20" s="416"/>
      <c r="H20" s="416"/>
      <c r="I20" s="416"/>
      <c r="J20" s="416"/>
      <c r="K20" s="416"/>
      <c r="L20" s="416"/>
      <c r="M20" s="416"/>
      <c r="N20" s="416"/>
      <c r="O20" s="416"/>
      <c r="P20" s="416"/>
      <c r="Q20" s="416"/>
      <c r="R20" s="416"/>
      <c r="S20" s="416"/>
      <c r="T20" s="416"/>
      <c r="U20" s="416"/>
      <c r="V20" s="416"/>
      <c r="W20" s="417"/>
    </row>
    <row r="21" spans="1:23" ht="27.95" customHeight="1">
      <c r="A21" s="421"/>
      <c r="B21" s="410" t="s">
        <v>7</v>
      </c>
      <c r="C21" s="333"/>
      <c r="D21" s="333"/>
      <c r="E21" s="338"/>
      <c r="F21" s="332" t="s">
        <v>15</v>
      </c>
      <c r="G21" s="338"/>
      <c r="H21" s="5" t="s">
        <v>6</v>
      </c>
      <c r="I21" s="418" t="str">
        <f>IF('1（入力はこのシートにしてください）'!$I$21="","",'1（入力はこのシートにしてください）'!$I$21)</f>
        <v/>
      </c>
      <c r="J21" s="419"/>
      <c r="K21" s="419"/>
      <c r="L21" s="419"/>
      <c r="M21" s="419"/>
      <c r="N21" s="419"/>
      <c r="O21" s="392" t="s">
        <v>23</v>
      </c>
      <c r="P21" s="393"/>
      <c r="Q21" s="394"/>
      <c r="R21" s="389" t="str">
        <f>IF('1（入力はこのシートにしてください）'!$R$21="","",'1（入力はこのシートにしてください）'!$R$21)</f>
        <v/>
      </c>
      <c r="S21" s="390"/>
      <c r="T21" s="390"/>
      <c r="U21" s="390"/>
      <c r="V21" s="390"/>
      <c r="W21" s="391"/>
    </row>
    <row r="22" spans="1:23" ht="27.95" customHeight="1">
      <c r="A22" s="421"/>
      <c r="B22" s="410" t="s">
        <v>4</v>
      </c>
      <c r="C22" s="333"/>
      <c r="D22" s="333"/>
      <c r="E22" s="338"/>
      <c r="F22" s="332" t="s">
        <v>15</v>
      </c>
      <c r="G22" s="338"/>
      <c r="H22" s="5" t="s">
        <v>6</v>
      </c>
      <c r="I22" s="418" t="str">
        <f>IF('1（入力はこのシートにしてください）'!$I$22="","",'1（入力はこのシートにしてください）'!$I$22)</f>
        <v/>
      </c>
      <c r="J22" s="419"/>
      <c r="K22" s="419"/>
      <c r="L22" s="419"/>
      <c r="M22" s="419"/>
      <c r="N22" s="419"/>
      <c r="O22" s="392" t="s">
        <v>24</v>
      </c>
      <c r="P22" s="393"/>
      <c r="Q22" s="394"/>
      <c r="R22" s="389" t="str">
        <f>IF('1（入力はこのシートにしてください）'!$R$22="","",'1（入力はこのシートにしてください）'!$R$22)</f>
        <v/>
      </c>
      <c r="S22" s="390"/>
      <c r="T22" s="390"/>
      <c r="U22" s="390"/>
      <c r="V22" s="390"/>
      <c r="W22" s="391"/>
    </row>
    <row r="23" spans="1:23" ht="27.95" customHeight="1" thickBot="1">
      <c r="A23" s="421"/>
      <c r="B23" s="422"/>
      <c r="C23" s="423"/>
      <c r="D23" s="423"/>
      <c r="E23" s="424"/>
      <c r="F23" s="315" t="s">
        <v>16</v>
      </c>
      <c r="G23" s="310"/>
      <c r="H23" s="2" t="s">
        <v>6</v>
      </c>
      <c r="I23" s="432" t="str">
        <f>IF('1（入力はこのシートにしてください）'!$I$23="","",'1（入力はこのシートにしてください）'!$I$23)</f>
        <v/>
      </c>
      <c r="J23" s="433"/>
      <c r="K23" s="433"/>
      <c r="L23" s="433"/>
      <c r="M23" s="433"/>
      <c r="N23" s="433"/>
      <c r="O23" s="366" t="s">
        <v>25</v>
      </c>
      <c r="P23" s="367"/>
      <c r="Q23" s="368"/>
      <c r="R23" s="488" t="str">
        <f>IF('1（入力はこのシートにしてください）'!$R$23="","",'1（入力はこのシートにしてください）'!$R$23)</f>
        <v/>
      </c>
      <c r="S23" s="489"/>
      <c r="T23" s="489"/>
      <c r="U23" s="489"/>
      <c r="V23" s="489"/>
      <c r="W23" s="490"/>
    </row>
    <row r="24" spans="1:23" ht="24.95" customHeight="1" thickTop="1">
      <c r="A24" s="421"/>
      <c r="B24" s="452" t="s">
        <v>53</v>
      </c>
      <c r="C24" s="454" t="s">
        <v>43</v>
      </c>
      <c r="D24" s="454"/>
      <c r="E24" s="12"/>
      <c r="F24" s="459" t="str">
        <f>'1（入力はこのシートにしてください）'!F24:G24</f>
        <v>(Ａ)×88/1,000</v>
      </c>
      <c r="G24" s="460"/>
      <c r="H24" s="461" t="str">
        <f>IF('1（入力はこのシートにしてください）'!$H$24="","",'1（入力はこのシートにしてください）'!$H$24)</f>
        <v/>
      </c>
      <c r="I24" s="462"/>
      <c r="J24" s="475" t="s">
        <v>54</v>
      </c>
      <c r="K24" s="364" t="s">
        <v>39</v>
      </c>
      <c r="L24" s="364"/>
      <c r="M24" s="364"/>
      <c r="N24" s="11"/>
      <c r="O24" s="482" t="s">
        <v>55</v>
      </c>
      <c r="P24" s="483"/>
      <c r="Q24" s="483"/>
      <c r="R24" s="483"/>
      <c r="S24" s="484"/>
      <c r="T24" s="476">
        <f>IF('1（入力はこのシートにしてください）'!$T$24="","",'1（入力はこのシートにしてください）'!$T$24)</f>
        <v>0</v>
      </c>
      <c r="U24" s="477"/>
      <c r="V24" s="477" t="str">
        <f>'1（入力はこのシートにしてください）'!$H$24</f>
        <v/>
      </c>
      <c r="W24" s="478"/>
    </row>
    <row r="25" spans="1:23" ht="24.95" customHeight="1">
      <c r="A25" s="421"/>
      <c r="B25" s="453"/>
      <c r="C25" s="455"/>
      <c r="D25" s="455"/>
      <c r="E25" s="13"/>
      <c r="F25" s="392" t="s">
        <v>56</v>
      </c>
      <c r="G25" s="394"/>
      <c r="H25" s="390" t="str">
        <f>IF('1（入力はこのシートにしてください）'!$H$25="","",'1（入力はこのシートにしてください）'!$H$25)</f>
        <v/>
      </c>
      <c r="I25" s="425"/>
      <c r="J25" s="378"/>
      <c r="K25" s="434" t="s">
        <v>40</v>
      </c>
      <c r="L25" s="434"/>
      <c r="M25" s="434"/>
      <c r="N25" s="4"/>
      <c r="O25" s="485" t="s">
        <v>57</v>
      </c>
      <c r="P25" s="486"/>
      <c r="Q25" s="486"/>
      <c r="R25" s="486"/>
      <c r="S25" s="487"/>
      <c r="T25" s="479" t="str">
        <f>'1（入力はこのシートにしてください）'!$H$24</f>
        <v/>
      </c>
      <c r="U25" s="480"/>
      <c r="V25" s="480" t="str">
        <f>'1（入力はこのシートにしてください）'!$H$24</f>
        <v/>
      </c>
      <c r="W25" s="481"/>
    </row>
    <row r="26" spans="1:23" ht="24.95" customHeight="1">
      <c r="A26" s="421"/>
      <c r="B26" s="453"/>
      <c r="C26" s="455"/>
      <c r="D26" s="455"/>
      <c r="E26" s="13"/>
      <c r="F26" s="392" t="s">
        <v>58</v>
      </c>
      <c r="G26" s="394"/>
      <c r="H26" s="389" t="str">
        <f>IF('1（入力はこのシートにしてください）'!$H$26="","",'1（入力はこのシートにしてください）'!$H$26)</f>
        <v/>
      </c>
      <c r="I26" s="425"/>
      <c r="J26" s="315" t="s">
        <v>59</v>
      </c>
      <c r="K26" s="443" t="s">
        <v>38</v>
      </c>
      <c r="L26" s="443"/>
      <c r="M26" s="443"/>
      <c r="N26" s="18"/>
      <c r="O26" s="392" t="s">
        <v>26</v>
      </c>
      <c r="P26" s="393"/>
      <c r="Q26" s="393"/>
      <c r="R26" s="393"/>
      <c r="S26" s="394"/>
      <c r="T26" s="389" t="str">
        <f>IF('1（入力はこのシートにしてください）'!$T$26="","",'1（入力はこのシートにしてください）'!$T$26)</f>
        <v/>
      </c>
      <c r="U26" s="390"/>
      <c r="V26" s="390" t="str">
        <f>'1（入力はこのシートにしてください）'!$H$26</f>
        <v/>
      </c>
      <c r="W26" s="391"/>
    </row>
    <row r="27" spans="1:23" ht="24.95" customHeight="1">
      <c r="A27" s="421"/>
      <c r="B27" s="453"/>
      <c r="C27" s="455"/>
      <c r="D27" s="455"/>
      <c r="E27" s="13"/>
      <c r="F27" s="392" t="s">
        <v>1</v>
      </c>
      <c r="G27" s="394"/>
      <c r="H27" s="390" t="str">
        <f>IF('1（入力はこのシートにしてください）'!$H$27="","",'1（入力はこのシートにしてください）'!$H$27)</f>
        <v/>
      </c>
      <c r="I27" s="425"/>
      <c r="J27" s="378"/>
      <c r="K27" s="444"/>
      <c r="L27" s="444"/>
      <c r="M27" s="444"/>
      <c r="N27" s="4"/>
      <c r="O27" s="392" t="s">
        <v>27</v>
      </c>
      <c r="P27" s="393"/>
      <c r="Q27" s="393"/>
      <c r="R27" s="393"/>
      <c r="S27" s="394"/>
      <c r="T27" s="389" t="str">
        <f>IF('1（入力はこのシートにしてください）'!$T$27="","",'1（入力はこのシートにしてください）'!$T$27)</f>
        <v/>
      </c>
      <c r="U27" s="390"/>
      <c r="V27" s="390" t="str">
        <f>'1（入力はこのシートにしてください）'!$H$26</f>
        <v/>
      </c>
      <c r="W27" s="391"/>
    </row>
    <row r="28" spans="1:23" ht="24.95" customHeight="1">
      <c r="A28" s="421"/>
      <c r="B28" s="453"/>
      <c r="C28" s="456"/>
      <c r="D28" s="456"/>
      <c r="E28" s="20"/>
      <c r="F28" s="339" t="s">
        <v>17</v>
      </c>
      <c r="G28" s="310"/>
      <c r="H28" s="457">
        <f>IF('1（入力はこのシートにしてください）'!$H$28="","",'1（入力はこのシートにしてください）'!$H$28)</f>
        <v>0</v>
      </c>
      <c r="I28" s="458"/>
      <c r="J28" s="371"/>
      <c r="K28" s="445"/>
      <c r="L28" s="445"/>
      <c r="M28" s="445"/>
      <c r="N28" s="6"/>
      <c r="O28" s="332" t="s">
        <v>17</v>
      </c>
      <c r="P28" s="333"/>
      <c r="Q28" s="333"/>
      <c r="R28" s="333"/>
      <c r="S28" s="338"/>
      <c r="T28" s="389">
        <f>IF('1（入力はこのシートにしてください）'!$T$28="","",'1（入力はこのシートにしてください）'!$T$28)</f>
        <v>0</v>
      </c>
      <c r="U28" s="390"/>
      <c r="V28" s="390" t="str">
        <f>'1（入力はこのシートにしてください）'!$H$26</f>
        <v/>
      </c>
      <c r="W28" s="391"/>
    </row>
    <row r="29" spans="1:23" ht="12.75" customHeight="1">
      <c r="A29" s="421"/>
      <c r="B29" s="309" t="s">
        <v>60</v>
      </c>
      <c r="C29" s="443" t="s">
        <v>2</v>
      </c>
      <c r="D29" s="443"/>
      <c r="E29" s="19"/>
      <c r="F29" s="315" t="s">
        <v>3</v>
      </c>
      <c r="G29" s="310"/>
      <c r="H29" s="457" t="str">
        <f>IF('1（入力はこのシートにしてください）'!$H$29="","",'1（入力はこのシートにしてください）'!H$29)</f>
        <v/>
      </c>
      <c r="I29" s="458"/>
      <c r="J29" s="446" t="s">
        <v>19</v>
      </c>
      <c r="K29" s="447"/>
      <c r="L29" s="447"/>
      <c r="M29" s="447"/>
      <c r="N29" s="448"/>
      <c r="O29" s="315" t="s">
        <v>36</v>
      </c>
      <c r="P29" s="339"/>
      <c r="Q29" s="339"/>
      <c r="R29" s="339"/>
      <c r="S29" s="310"/>
      <c r="T29" s="66" t="str">
        <f>'1（入力はこのシートにしてください）'!T29</f>
        <v/>
      </c>
      <c r="U29" s="374" t="str">
        <f>IF('1（入力はこのシートにしてください）'!$U$29="","",'1（入力はこのシートにしてください）'!$U$29)</f>
        <v/>
      </c>
      <c r="V29" s="374"/>
      <c r="W29" s="375"/>
    </row>
    <row r="30" spans="1:23" ht="12" customHeight="1">
      <c r="A30" s="421"/>
      <c r="B30" s="313"/>
      <c r="C30" s="444"/>
      <c r="D30" s="444"/>
      <c r="E30" s="65"/>
      <c r="F30" s="371"/>
      <c r="G30" s="373"/>
      <c r="H30" s="463"/>
      <c r="I30" s="464"/>
      <c r="J30" s="449"/>
      <c r="K30" s="450"/>
      <c r="L30" s="450"/>
      <c r="M30" s="450"/>
      <c r="N30" s="451"/>
      <c r="O30" s="371"/>
      <c r="P30" s="372"/>
      <c r="Q30" s="372"/>
      <c r="R30" s="372"/>
      <c r="S30" s="373"/>
      <c r="T30" s="67" t="str">
        <f>'1（入力はこのシートにしてください）'!T30</f>
        <v/>
      </c>
      <c r="U30" s="376" t="str">
        <f>IF('1（入力はこのシートにしてください）'!$U$30="","",'1（入力はこのシートにしてください）'!$U$30)</f>
        <v/>
      </c>
      <c r="V30" s="376"/>
      <c r="W30" s="377"/>
    </row>
    <row r="31" spans="1:23" ht="12" customHeight="1">
      <c r="A31" s="421"/>
      <c r="B31" s="313"/>
      <c r="C31" s="444"/>
      <c r="D31" s="444"/>
      <c r="E31" s="65"/>
      <c r="F31" s="315" t="s">
        <v>1</v>
      </c>
      <c r="G31" s="310"/>
      <c r="H31" s="457" t="str">
        <f>IF('1（入力はこのシートにしてください）'!$H$31="","",'1（入力はこのシートにしてください）'!$H$31)</f>
        <v/>
      </c>
      <c r="I31" s="458"/>
      <c r="J31" s="465" t="s">
        <v>31</v>
      </c>
      <c r="K31" s="466"/>
      <c r="L31" s="466"/>
      <c r="M31" s="466"/>
      <c r="N31" s="467"/>
      <c r="O31" s="315" t="s">
        <v>37</v>
      </c>
      <c r="P31" s="339"/>
      <c r="Q31" s="339"/>
      <c r="R31" s="339"/>
      <c r="S31" s="310"/>
      <c r="T31" s="66" t="str">
        <f>IF('1（入力はこのシートにしてください）'!$T$31="","",'1（入力はこのシートにしてください）'!$T$31)</f>
        <v/>
      </c>
      <c r="U31" s="374" t="str">
        <f>IF('1（入力はこのシートにしてください）'!$U$31="","",'1（入力はこのシートにしてください）'!$U$31)</f>
        <v/>
      </c>
      <c r="V31" s="374"/>
      <c r="W31" s="375"/>
    </row>
    <row r="32" spans="1:23" ht="12" customHeight="1">
      <c r="A32" s="421"/>
      <c r="B32" s="313"/>
      <c r="C32" s="445"/>
      <c r="D32" s="445"/>
      <c r="E32" s="23"/>
      <c r="F32" s="371"/>
      <c r="G32" s="373"/>
      <c r="H32" s="463"/>
      <c r="I32" s="464"/>
      <c r="J32" s="468"/>
      <c r="K32" s="469"/>
      <c r="L32" s="469"/>
      <c r="M32" s="469"/>
      <c r="N32" s="470"/>
      <c r="O32" s="371"/>
      <c r="P32" s="372"/>
      <c r="Q32" s="372"/>
      <c r="R32" s="372"/>
      <c r="S32" s="373"/>
      <c r="T32" s="67" t="str">
        <f>IF('1（入力はこのシートにしてください）'!$T$32="","",'1（入力はこのシートにしてください）'!$T$32)</f>
        <v/>
      </c>
      <c r="U32" s="376" t="str">
        <f>IF('1（入力はこのシートにしてください）'!$U$32="","",'1（入力はこのシートにしてください）'!$U$32)</f>
        <v/>
      </c>
      <c r="V32" s="376"/>
      <c r="W32" s="377"/>
    </row>
    <row r="33" spans="1:23" ht="24.95" customHeight="1">
      <c r="A33" s="421"/>
      <c r="B33" s="309" t="s">
        <v>61</v>
      </c>
      <c r="C33" s="436" t="s">
        <v>4</v>
      </c>
      <c r="D33" s="436"/>
      <c r="E33" s="22"/>
      <c r="F33" s="392" t="str">
        <f>'1（入力はこのシートにしてください）'!F33:G33</f>
        <v>負担金
組合員数×6,000円</v>
      </c>
      <c r="G33" s="394"/>
      <c r="H33" s="389" t="str">
        <f>IF('1（入力はこのシートにしてください）'!$H$33="","",'1（入力はこのシートにしてください）'!$H$33)</f>
        <v/>
      </c>
      <c r="I33" s="425"/>
      <c r="J33" s="426" t="s">
        <v>44</v>
      </c>
      <c r="K33" s="427"/>
      <c r="L33" s="427"/>
      <c r="M33" s="427"/>
      <c r="N33" s="428"/>
      <c r="O33" s="352" t="str">
        <f>IF('1（入力はこのシートにしてください）'!$O$33="","",'1（入力はこのシートにしてください）'!$O$33)</f>
        <v/>
      </c>
      <c r="P33" s="353"/>
      <c r="Q33" s="353"/>
      <c r="R33" s="353"/>
      <c r="S33" s="353"/>
      <c r="T33" s="353"/>
      <c r="U33" s="353"/>
      <c r="V33" s="353"/>
      <c r="W33" s="354"/>
    </row>
    <row r="34" spans="1:23" ht="24.95" customHeight="1">
      <c r="A34" s="421"/>
      <c r="B34" s="313"/>
      <c r="C34" s="437"/>
      <c r="D34" s="437"/>
      <c r="E34" s="4"/>
      <c r="F34" s="405" t="str">
        <f>'1（入力はこのシートにしてください）'!F34:G34</f>
        <v>拠出金</v>
      </c>
      <c r="G34" s="406"/>
      <c r="H34" s="389" t="str">
        <f>IF('1（入力はこのシートにしてください）'!$H$34="","",'1（入力はこのシートにしてください）'!$H$34)</f>
        <v/>
      </c>
      <c r="I34" s="425"/>
      <c r="J34" s="426"/>
      <c r="K34" s="427"/>
      <c r="L34" s="427"/>
      <c r="M34" s="427"/>
      <c r="N34" s="428"/>
      <c r="O34" s="355"/>
      <c r="P34" s="356"/>
      <c r="Q34" s="356"/>
      <c r="R34" s="356"/>
      <c r="S34" s="356"/>
      <c r="T34" s="356"/>
      <c r="U34" s="356"/>
      <c r="V34" s="356"/>
      <c r="W34" s="357"/>
    </row>
    <row r="35" spans="1:23" ht="24.95" customHeight="1">
      <c r="B35" s="435"/>
      <c r="C35" s="438"/>
      <c r="D35" s="438"/>
      <c r="E35" s="21"/>
      <c r="F35" s="441" t="s">
        <v>17</v>
      </c>
      <c r="G35" s="442"/>
      <c r="H35" s="439">
        <f>IF('1（入力はこのシートにしてください）'!$H$36="","",'1（入力はこのシートにしてください）'!$H$36)</f>
        <v>0</v>
      </c>
      <c r="I35" s="440"/>
      <c r="J35" s="429"/>
      <c r="K35" s="430"/>
      <c r="L35" s="430"/>
      <c r="M35" s="430"/>
      <c r="N35" s="431"/>
      <c r="O35" s="358"/>
      <c r="P35" s="359"/>
      <c r="Q35" s="359"/>
      <c r="R35" s="359"/>
      <c r="S35" s="359"/>
      <c r="T35" s="359"/>
      <c r="U35" s="359"/>
      <c r="V35" s="359"/>
      <c r="W35" s="360"/>
    </row>
    <row r="36" spans="1:23">
      <c r="B36" s="343" t="s">
        <v>62</v>
      </c>
      <c r="C36" s="343"/>
      <c r="D36" s="343"/>
      <c r="E36" s="343"/>
      <c r="F36" s="343"/>
      <c r="G36" s="343"/>
      <c r="H36" s="343"/>
      <c r="I36" s="343"/>
    </row>
    <row r="37" spans="1:23">
      <c r="B37" s="344"/>
      <c r="C37" s="344"/>
      <c r="D37" s="344"/>
      <c r="E37" s="344"/>
      <c r="F37" s="344"/>
      <c r="G37" s="344"/>
      <c r="H37" s="344"/>
      <c r="I37" s="344"/>
      <c r="J37" s="345" t="s">
        <v>52</v>
      </c>
      <c r="K37" s="346"/>
      <c r="L37" s="351"/>
      <c r="M37" s="351"/>
      <c r="N37" s="351"/>
      <c r="O37" s="351"/>
      <c r="P37" s="351"/>
      <c r="Q37" s="351"/>
      <c r="R37" s="351"/>
      <c r="S37" s="351"/>
      <c r="T37" s="351"/>
      <c r="U37" s="351"/>
      <c r="V37" s="351"/>
    </row>
    <row r="38" spans="1:23">
      <c r="B38" s="342"/>
      <c r="C38" s="342"/>
      <c r="D38" s="342"/>
      <c r="E38" s="342"/>
      <c r="F38" s="342"/>
      <c r="J38" s="347"/>
      <c r="K38" s="348"/>
      <c r="L38" s="351"/>
      <c r="M38" s="351"/>
      <c r="N38" s="351"/>
      <c r="O38" s="351"/>
      <c r="P38" s="351"/>
      <c r="Q38" s="351"/>
      <c r="R38" s="351"/>
      <c r="S38" s="351"/>
      <c r="T38" s="351"/>
      <c r="U38" s="351"/>
      <c r="V38" s="351"/>
    </row>
    <row r="39" spans="1:23">
      <c r="B39" s="342"/>
      <c r="C39" s="342"/>
      <c r="D39" s="342"/>
      <c r="E39" s="342"/>
      <c r="F39" s="342"/>
      <c r="J39" s="347"/>
      <c r="K39" s="348"/>
      <c r="L39" s="351"/>
      <c r="M39" s="351"/>
      <c r="N39" s="351"/>
      <c r="O39" s="351"/>
      <c r="P39" s="351"/>
      <c r="Q39" s="351"/>
      <c r="R39" s="351"/>
      <c r="S39" s="351"/>
      <c r="T39" s="351"/>
      <c r="U39" s="351"/>
      <c r="V39" s="351"/>
    </row>
    <row r="40" spans="1:23">
      <c r="J40" s="347"/>
      <c r="K40" s="348"/>
      <c r="L40" s="351"/>
      <c r="M40" s="351"/>
      <c r="N40" s="351"/>
      <c r="O40" s="351"/>
      <c r="P40" s="351"/>
      <c r="Q40" s="351"/>
      <c r="R40" s="351"/>
      <c r="S40" s="351"/>
      <c r="T40" s="351"/>
      <c r="U40" s="351"/>
      <c r="V40" s="351"/>
    </row>
    <row r="41" spans="1:23">
      <c r="J41" s="347"/>
      <c r="K41" s="348"/>
      <c r="L41" s="351"/>
      <c r="M41" s="351"/>
      <c r="N41" s="351"/>
      <c r="O41" s="351"/>
      <c r="P41" s="351"/>
      <c r="Q41" s="351"/>
      <c r="R41" s="351"/>
      <c r="S41" s="351"/>
      <c r="T41" s="351"/>
      <c r="U41" s="351"/>
      <c r="V41" s="351"/>
    </row>
    <row r="42" spans="1:23">
      <c r="J42" s="347"/>
      <c r="K42" s="348"/>
      <c r="L42" s="351"/>
      <c r="M42" s="351"/>
      <c r="N42" s="351"/>
      <c r="O42" s="351"/>
      <c r="P42" s="351"/>
      <c r="Q42" s="351"/>
      <c r="R42" s="351"/>
      <c r="S42" s="351"/>
      <c r="T42" s="351"/>
      <c r="U42" s="351"/>
      <c r="V42" s="351"/>
    </row>
    <row r="43" spans="1:23">
      <c r="J43" s="349"/>
      <c r="K43" s="350"/>
      <c r="L43" s="351"/>
      <c r="M43" s="351"/>
      <c r="N43" s="351"/>
      <c r="O43" s="351"/>
      <c r="P43" s="351"/>
      <c r="Q43" s="351"/>
      <c r="R43" s="351"/>
      <c r="S43" s="351"/>
      <c r="T43" s="351"/>
      <c r="U43" s="351"/>
      <c r="V43" s="351"/>
    </row>
  </sheetData>
  <sheetProtection sheet="1" objects="1" scenarios="1"/>
  <mergeCells count="138">
    <mergeCell ref="J3:W3"/>
    <mergeCell ref="J5:M5"/>
    <mergeCell ref="N5:O5"/>
    <mergeCell ref="Q5:S5"/>
    <mergeCell ref="V5:W5"/>
    <mergeCell ref="T26:W26"/>
    <mergeCell ref="L12:M13"/>
    <mergeCell ref="N12:O13"/>
    <mergeCell ref="L14:M14"/>
    <mergeCell ref="J24:J25"/>
    <mergeCell ref="J12:K13"/>
    <mergeCell ref="T24:W25"/>
    <mergeCell ref="O24:S24"/>
    <mergeCell ref="O25:S25"/>
    <mergeCell ref="R23:W23"/>
    <mergeCell ref="L10:M11"/>
    <mergeCell ref="C16:W16"/>
    <mergeCell ref="P12:P13"/>
    <mergeCell ref="Q12:S13"/>
    <mergeCell ref="W8:W9"/>
    <mergeCell ref="T10:T11"/>
    <mergeCell ref="V10:V11"/>
    <mergeCell ref="U10:U11"/>
    <mergeCell ref="Q10:S11"/>
    <mergeCell ref="O28:S28"/>
    <mergeCell ref="J26:J28"/>
    <mergeCell ref="K26:M28"/>
    <mergeCell ref="T27:W27"/>
    <mergeCell ref="J29:N30"/>
    <mergeCell ref="B24:B28"/>
    <mergeCell ref="C24:D28"/>
    <mergeCell ref="F28:G28"/>
    <mergeCell ref="H28:I28"/>
    <mergeCell ref="B29:B32"/>
    <mergeCell ref="C29:D32"/>
    <mergeCell ref="F24:G24"/>
    <mergeCell ref="F25:G25"/>
    <mergeCell ref="H24:I24"/>
    <mergeCell ref="F29:G30"/>
    <mergeCell ref="H29:I30"/>
    <mergeCell ref="H31:I32"/>
    <mergeCell ref="J31:N32"/>
    <mergeCell ref="O31:S32"/>
    <mergeCell ref="U32:W32"/>
    <mergeCell ref="U31:W31"/>
    <mergeCell ref="F31:G32"/>
    <mergeCell ref="A21:A34"/>
    <mergeCell ref="I22:N22"/>
    <mergeCell ref="F26:G26"/>
    <mergeCell ref="B23:E23"/>
    <mergeCell ref="F34:G34"/>
    <mergeCell ref="F27:G27"/>
    <mergeCell ref="F33:G33"/>
    <mergeCell ref="H33:I33"/>
    <mergeCell ref="H34:I34"/>
    <mergeCell ref="J33:N35"/>
    <mergeCell ref="H25:I25"/>
    <mergeCell ref="H27:I27"/>
    <mergeCell ref="I23:N23"/>
    <mergeCell ref="K25:M25"/>
    <mergeCell ref="F23:G23"/>
    <mergeCell ref="H26:I26"/>
    <mergeCell ref="B33:B35"/>
    <mergeCell ref="C33:D35"/>
    <mergeCell ref="H35:I35"/>
    <mergeCell ref="F35:G35"/>
    <mergeCell ref="G7:H8"/>
    <mergeCell ref="C7:F9"/>
    <mergeCell ref="G11:H11"/>
    <mergeCell ref="C10:F11"/>
    <mergeCell ref="G12:H12"/>
    <mergeCell ref="B21:E21"/>
    <mergeCell ref="B22:E22"/>
    <mergeCell ref="F21:G21"/>
    <mergeCell ref="F22:G22"/>
    <mergeCell ref="C12:F13"/>
    <mergeCell ref="B5:B14"/>
    <mergeCell ref="G10:H10"/>
    <mergeCell ref="B15:B19"/>
    <mergeCell ref="B20:W20"/>
    <mergeCell ref="R21:W21"/>
    <mergeCell ref="R22:W22"/>
    <mergeCell ref="J10:K11"/>
    <mergeCell ref="W12:W13"/>
    <mergeCell ref="O22:Q22"/>
    <mergeCell ref="W10:W11"/>
    <mergeCell ref="O21:Q21"/>
    <mergeCell ref="N10:O11"/>
    <mergeCell ref="I21:N21"/>
    <mergeCell ref="J14:K14"/>
    <mergeCell ref="B38:F39"/>
    <mergeCell ref="B36:I37"/>
    <mergeCell ref="J37:K43"/>
    <mergeCell ref="L37:V43"/>
    <mergeCell ref="O33:W35"/>
    <mergeCell ref="Q14:S14"/>
    <mergeCell ref="N14:O14"/>
    <mergeCell ref="K24:M24"/>
    <mergeCell ref="V12:V13"/>
    <mergeCell ref="O23:Q23"/>
    <mergeCell ref="T12:T13"/>
    <mergeCell ref="U12:U13"/>
    <mergeCell ref="O29:S30"/>
    <mergeCell ref="U29:W29"/>
    <mergeCell ref="U30:W30"/>
    <mergeCell ref="G13:H13"/>
    <mergeCell ref="C14:I14"/>
    <mergeCell ref="C18:W18"/>
    <mergeCell ref="C17:W17"/>
    <mergeCell ref="C19:W19"/>
    <mergeCell ref="C15:W15"/>
    <mergeCell ref="T28:W28"/>
    <mergeCell ref="O26:S26"/>
    <mergeCell ref="O27:S27"/>
    <mergeCell ref="B1:C1"/>
    <mergeCell ref="T8:T9"/>
    <mergeCell ref="U8:U9"/>
    <mergeCell ref="V8:V9"/>
    <mergeCell ref="J8:K9"/>
    <mergeCell ref="J6:W6"/>
    <mergeCell ref="J7:K7"/>
    <mergeCell ref="P10:P11"/>
    <mergeCell ref="A2:W2"/>
    <mergeCell ref="J4:W4"/>
    <mergeCell ref="L7:M7"/>
    <mergeCell ref="N7:O7"/>
    <mergeCell ref="Q7:S7"/>
    <mergeCell ref="L8:M9"/>
    <mergeCell ref="N8:O9"/>
    <mergeCell ref="P8:P9"/>
    <mergeCell ref="Q8:S9"/>
    <mergeCell ref="I7:I8"/>
    <mergeCell ref="C3:I3"/>
    <mergeCell ref="C4:I4"/>
    <mergeCell ref="C5:I5"/>
    <mergeCell ref="C6:F6"/>
    <mergeCell ref="G6:H6"/>
    <mergeCell ref="G9:H9"/>
  </mergeCells>
  <phoneticPr fontId="2"/>
  <pageMargins left="0.78740157480314965" right="0.59055118110236227" top="0.78740157480314965" bottom="0.78740157480314965"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view="pageBreakPreview" topLeftCell="A4" zoomScaleNormal="100" zoomScaleSheetLayoutView="100" workbookViewId="0">
      <selection activeCell="B1" sqref="B1:C1"/>
    </sheetView>
  </sheetViews>
  <sheetFormatPr defaultColWidth="9" defaultRowHeight="12"/>
  <cols>
    <col min="1" max="1" width="2.375" style="1" customWidth="1"/>
    <col min="2" max="2" width="3.5" style="1" customWidth="1"/>
    <col min="3" max="3" width="2.5" style="1" customWidth="1"/>
    <col min="4" max="4" width="5.5" style="1" customWidth="1"/>
    <col min="5" max="5" width="0.875" style="1" customWidth="1"/>
    <col min="6" max="6" width="7.5" style="1" customWidth="1"/>
    <col min="7" max="7" width="5.5" style="1" customWidth="1"/>
    <col min="8" max="9" width="7.5" style="1" customWidth="1"/>
    <col min="10" max="10" width="3.5" style="1" customWidth="1"/>
    <col min="11" max="11" width="1.5" style="1" customWidth="1"/>
    <col min="12" max="13" width="2.5" style="1" customWidth="1"/>
    <col min="14" max="14" width="0.875" style="1" customWidth="1"/>
    <col min="15" max="15" width="4.125" style="1" customWidth="1"/>
    <col min="16" max="16" width="4.5" style="1" customWidth="1"/>
    <col min="17" max="18" width="0.875" style="1" customWidth="1"/>
    <col min="19" max="19" width="3.125" style="1" customWidth="1"/>
    <col min="20" max="23" width="4.5" style="1" customWidth="1"/>
    <col min="24" max="16384" width="9" style="1"/>
  </cols>
  <sheetData>
    <row r="1" spans="1:24" ht="21.95" customHeight="1">
      <c r="B1" s="295" t="s">
        <v>33</v>
      </c>
      <c r="C1" s="295"/>
    </row>
    <row r="2" spans="1:24" ht="35.1" customHeight="1">
      <c r="A2" s="312" t="s">
        <v>72</v>
      </c>
      <c r="B2" s="312"/>
      <c r="C2" s="312"/>
      <c r="D2" s="312"/>
      <c r="E2" s="312"/>
      <c r="F2" s="312"/>
      <c r="G2" s="312"/>
      <c r="H2" s="312"/>
      <c r="I2" s="312"/>
      <c r="J2" s="312"/>
      <c r="K2" s="312"/>
      <c r="L2" s="312"/>
      <c r="M2" s="312"/>
      <c r="N2" s="312"/>
      <c r="O2" s="312"/>
      <c r="P2" s="312"/>
      <c r="Q2" s="312"/>
      <c r="R2" s="312"/>
      <c r="S2" s="312"/>
      <c r="T2" s="312"/>
      <c r="U2" s="312"/>
      <c r="V2" s="312"/>
      <c r="W2" s="312"/>
      <c r="X2" s="7"/>
    </row>
    <row r="3" spans="1:24" ht="24.95" customHeight="1">
      <c r="B3" s="14" t="s">
        <v>8</v>
      </c>
      <c r="C3" s="329">
        <f>'1（入力はこのシートにしてください）'!$C$3</f>
        <v>45017</v>
      </c>
      <c r="D3" s="330"/>
      <c r="E3" s="330"/>
      <c r="F3" s="330"/>
      <c r="G3" s="330"/>
      <c r="H3" s="330"/>
      <c r="I3" s="331"/>
      <c r="J3" s="313"/>
      <c r="K3" s="494"/>
      <c r="L3" s="351" t="s">
        <v>65</v>
      </c>
      <c r="M3" s="351"/>
      <c r="N3" s="351"/>
      <c r="O3" s="351"/>
      <c r="P3" s="351"/>
      <c r="Q3" s="351"/>
      <c r="R3" s="351"/>
      <c r="S3" s="351"/>
      <c r="T3" s="351"/>
      <c r="U3" s="351"/>
      <c r="V3" s="351"/>
      <c r="W3" s="351"/>
    </row>
    <row r="4" spans="1:24" ht="24.95" customHeight="1">
      <c r="B4" s="15" t="s">
        <v>9</v>
      </c>
      <c r="C4" s="332" t="s">
        <v>21</v>
      </c>
      <c r="D4" s="333"/>
      <c r="E4" s="333"/>
      <c r="F4" s="333"/>
      <c r="G4" s="333"/>
      <c r="H4" s="333"/>
      <c r="I4" s="334"/>
      <c r="J4" s="313"/>
      <c r="K4" s="314"/>
      <c r="L4" s="314"/>
      <c r="M4" s="314"/>
      <c r="N4" s="314"/>
      <c r="O4" s="314"/>
      <c r="P4" s="314"/>
      <c r="Q4" s="314"/>
      <c r="R4" s="314"/>
      <c r="S4" s="314"/>
      <c r="T4" s="314"/>
      <c r="U4" s="314"/>
      <c r="V4" s="314"/>
      <c r="W4" s="314"/>
    </row>
    <row r="5" spans="1:24" ht="24.95" customHeight="1">
      <c r="B5" s="411" t="s">
        <v>22</v>
      </c>
      <c r="C5" s="335" t="s">
        <v>0</v>
      </c>
      <c r="D5" s="336"/>
      <c r="E5" s="336"/>
      <c r="F5" s="336"/>
      <c r="G5" s="336"/>
      <c r="H5" s="336"/>
      <c r="I5" s="337"/>
      <c r="J5" s="435"/>
      <c r="K5" s="471"/>
      <c r="L5" s="471"/>
      <c r="M5" s="471"/>
      <c r="N5" s="472" t="str">
        <f>'1（入力はこのシートにしてください）'!$N$5</f>
        <v>令和</v>
      </c>
      <c r="O5" s="472"/>
      <c r="P5" s="29">
        <f>'1（入力はこのシートにしてください）'!$P$5</f>
        <v>5</v>
      </c>
      <c r="Q5" s="472" t="str">
        <f>'1（入力はこのシートにしてください）'!$Q$5</f>
        <v>年</v>
      </c>
      <c r="R5" s="472"/>
      <c r="S5" s="472"/>
      <c r="T5" s="29">
        <f>'1（入力はこのシートにしてください）'!$T$5</f>
        <v>4</v>
      </c>
      <c r="U5" s="29" t="str">
        <f>'1（入力はこのシートにしてください）'!$U$5</f>
        <v>月分</v>
      </c>
      <c r="V5" s="472"/>
      <c r="W5" s="472"/>
    </row>
    <row r="6" spans="1:24" ht="15.95" customHeight="1">
      <c r="B6" s="411"/>
      <c r="C6" s="332" t="s">
        <v>77</v>
      </c>
      <c r="D6" s="333"/>
      <c r="E6" s="333"/>
      <c r="F6" s="338"/>
      <c r="G6" s="315" t="s">
        <v>10</v>
      </c>
      <c r="H6" s="339"/>
      <c r="I6" s="16" t="s">
        <v>11</v>
      </c>
      <c r="J6" s="306" t="s">
        <v>29</v>
      </c>
      <c r="K6" s="307"/>
      <c r="L6" s="307"/>
      <c r="M6" s="307"/>
      <c r="N6" s="307"/>
      <c r="O6" s="307"/>
      <c r="P6" s="307"/>
      <c r="Q6" s="307"/>
      <c r="R6" s="307"/>
      <c r="S6" s="307"/>
      <c r="T6" s="307"/>
      <c r="U6" s="307"/>
      <c r="V6" s="307"/>
      <c r="W6" s="308"/>
    </row>
    <row r="7" spans="1:24" ht="9.75" customHeight="1">
      <c r="B7" s="411"/>
      <c r="C7" s="395" t="s">
        <v>45</v>
      </c>
      <c r="D7" s="396"/>
      <c r="E7" s="396"/>
      <c r="F7" s="397"/>
      <c r="G7" s="315" t="s">
        <v>14</v>
      </c>
      <c r="H7" s="310"/>
      <c r="I7" s="327"/>
      <c r="J7" s="309"/>
      <c r="K7" s="310"/>
      <c r="L7" s="315"/>
      <c r="M7" s="310"/>
      <c r="N7" s="316" t="s">
        <v>34</v>
      </c>
      <c r="O7" s="317"/>
      <c r="P7" s="26"/>
      <c r="Q7" s="318"/>
      <c r="R7" s="319"/>
      <c r="S7" s="320"/>
      <c r="T7" s="27" t="s">
        <v>12</v>
      </c>
      <c r="U7" s="25"/>
      <c r="V7" s="28"/>
      <c r="W7" s="27" t="s">
        <v>5</v>
      </c>
    </row>
    <row r="8" spans="1:24" ht="6" customHeight="1">
      <c r="B8" s="411"/>
      <c r="C8" s="398"/>
      <c r="D8" s="399"/>
      <c r="E8" s="399"/>
      <c r="F8" s="400"/>
      <c r="G8" s="378"/>
      <c r="H8" s="379"/>
      <c r="I8" s="328"/>
      <c r="J8" s="302" t="str">
        <f>'1（入力はこのシートにしてください）'!$J$8</f>
        <v/>
      </c>
      <c r="K8" s="303"/>
      <c r="L8" s="321" t="str">
        <f>'1（入力はこのシートにしてください）'!$L$8</f>
        <v/>
      </c>
      <c r="M8" s="303"/>
      <c r="N8" s="321" t="str">
        <f>'1（入力はこのシートにしてください）'!$N$8</f>
        <v/>
      </c>
      <c r="O8" s="323"/>
      <c r="P8" s="298" t="str">
        <f>'1（入力はこのシートにしてください）'!$P$8</f>
        <v/>
      </c>
      <c r="Q8" s="321" t="str">
        <f>'1（入力はこのシートにしてください）'!$Q$8</f>
        <v/>
      </c>
      <c r="R8" s="325" t="str">
        <f>'1（入力はこのシートにしてください）'!$J$8</f>
        <v/>
      </c>
      <c r="S8" s="303"/>
      <c r="T8" s="296" t="str">
        <f>'1（入力はこのシートにしてください）'!$T$8</f>
        <v/>
      </c>
      <c r="U8" s="298" t="str">
        <f>'1（入力はこのシートにしてください）'!$U$8</f>
        <v/>
      </c>
      <c r="V8" s="300" t="str">
        <f>'1（入力はこのシートにしてください）'!$V$8</f>
        <v/>
      </c>
      <c r="W8" s="296" t="str">
        <f>'1（入力はこのシートにしてください）'!$W$8</f>
        <v/>
      </c>
    </row>
    <row r="9" spans="1:24" ht="15.95" customHeight="1">
      <c r="B9" s="411"/>
      <c r="C9" s="401"/>
      <c r="D9" s="402"/>
      <c r="E9" s="402"/>
      <c r="F9" s="403"/>
      <c r="G9" s="340">
        <v>1534481</v>
      </c>
      <c r="H9" s="341"/>
      <c r="I9" s="17"/>
      <c r="J9" s="304"/>
      <c r="K9" s="305"/>
      <c r="L9" s="322"/>
      <c r="M9" s="305"/>
      <c r="N9" s="322"/>
      <c r="O9" s="324"/>
      <c r="P9" s="299"/>
      <c r="Q9" s="322"/>
      <c r="R9" s="326"/>
      <c r="S9" s="305"/>
      <c r="T9" s="297"/>
      <c r="U9" s="299"/>
      <c r="V9" s="301"/>
      <c r="W9" s="297"/>
    </row>
    <row r="10" spans="1:24" ht="15.95" customHeight="1">
      <c r="B10" s="411"/>
      <c r="C10" s="404" t="s">
        <v>48</v>
      </c>
      <c r="D10" s="405"/>
      <c r="E10" s="405"/>
      <c r="F10" s="406"/>
      <c r="G10" s="378" t="s">
        <v>14</v>
      </c>
      <c r="H10" s="379"/>
      <c r="I10" s="9"/>
      <c r="J10" s="311" t="str">
        <f>'1（入力はこのシートにしてください）'!$J$10</f>
        <v/>
      </c>
      <c r="K10" s="370"/>
      <c r="L10" s="473" t="str">
        <f>'1（入力はこのシートにしてください）'!$L$10</f>
        <v/>
      </c>
      <c r="M10" s="474"/>
      <c r="N10" s="370" t="str">
        <f>'1（入力はこのシートにしてください）'!$N$10</f>
        <v/>
      </c>
      <c r="O10" s="370"/>
      <c r="P10" s="311" t="str">
        <f>'1（入力はこのシートにしてください）'!$P$10</f>
        <v/>
      </c>
      <c r="Q10" s="473" t="str">
        <f>'1（入力はこのシートにしてください）'!$Q$10</f>
        <v/>
      </c>
      <c r="R10" s="370"/>
      <c r="S10" s="474"/>
      <c r="T10" s="369" t="str">
        <f>'1（入力はこのシートにしてください）'!$T$10</f>
        <v/>
      </c>
      <c r="U10" s="370" t="str">
        <f>'1（入力はこのシートにしてください）'!$U$10</f>
        <v/>
      </c>
      <c r="V10" s="365" t="str">
        <f>'1（入力はこのシートにしてください）'!$V$10</f>
        <v/>
      </c>
      <c r="W10" s="369" t="str">
        <f>'1（入力はこのシートにしてください）'!$W$10</f>
        <v/>
      </c>
    </row>
    <row r="11" spans="1:24" ht="15.95" customHeight="1">
      <c r="B11" s="411"/>
      <c r="C11" s="407"/>
      <c r="D11" s="408"/>
      <c r="E11" s="408"/>
      <c r="F11" s="409"/>
      <c r="G11" s="340">
        <v>1534503</v>
      </c>
      <c r="H11" s="341"/>
      <c r="I11" s="9"/>
      <c r="J11" s="304"/>
      <c r="K11" s="326"/>
      <c r="L11" s="322"/>
      <c r="M11" s="305"/>
      <c r="N11" s="326"/>
      <c r="O11" s="326"/>
      <c r="P11" s="304"/>
      <c r="Q11" s="322"/>
      <c r="R11" s="326"/>
      <c r="S11" s="305"/>
      <c r="T11" s="324"/>
      <c r="U11" s="326"/>
      <c r="V11" s="301"/>
      <c r="W11" s="324"/>
    </row>
    <row r="12" spans="1:24" ht="15.95" customHeight="1">
      <c r="B12" s="411"/>
      <c r="C12" s="315" t="s">
        <v>49</v>
      </c>
      <c r="D12" s="339"/>
      <c r="E12" s="339"/>
      <c r="F12" s="310"/>
      <c r="G12" s="378" t="s">
        <v>14</v>
      </c>
      <c r="H12" s="379"/>
      <c r="I12" s="8"/>
      <c r="J12" s="311" t="str">
        <f>'1（入力はこのシートにしてください）'!$J$12</f>
        <v/>
      </c>
      <c r="K12" s="370"/>
      <c r="L12" s="473" t="str">
        <f>'1（入力はこのシートにしてください）'!$L$12</f>
        <v/>
      </c>
      <c r="M12" s="474"/>
      <c r="N12" s="370" t="str">
        <f>'1（入力はこのシートにしてください）'!$N$12</f>
        <v/>
      </c>
      <c r="O12" s="370"/>
      <c r="P12" s="311" t="str">
        <f>'1（入力はこのシートにしてください）'!$P$12</f>
        <v/>
      </c>
      <c r="Q12" s="473" t="str">
        <f>'1（入力はこのシートにしてください）'!$Q$12</f>
        <v/>
      </c>
      <c r="R12" s="370"/>
      <c r="S12" s="474"/>
      <c r="T12" s="369" t="str">
        <f>'1（入力はこのシートにしてください）'!$T$12</f>
        <v/>
      </c>
      <c r="U12" s="370" t="str">
        <f>'1（入力はこのシートにしてください）'!$U$12</f>
        <v/>
      </c>
      <c r="V12" s="365" t="str">
        <f>'1（入力はこのシートにしてください）'!$V$12</f>
        <v/>
      </c>
      <c r="W12" s="369" t="str">
        <f>'1（入力はこのシートにしてください）'!$W$12</f>
        <v/>
      </c>
    </row>
    <row r="13" spans="1:24" ht="15.95" customHeight="1">
      <c r="B13" s="411"/>
      <c r="C13" s="371"/>
      <c r="D13" s="372"/>
      <c r="E13" s="372"/>
      <c r="F13" s="373"/>
      <c r="G13" s="378">
        <v>1336035</v>
      </c>
      <c r="H13" s="379"/>
      <c r="I13" s="10"/>
      <c r="J13" s="304"/>
      <c r="K13" s="326"/>
      <c r="L13" s="322"/>
      <c r="M13" s="305"/>
      <c r="N13" s="326"/>
      <c r="O13" s="326"/>
      <c r="P13" s="304"/>
      <c r="Q13" s="322"/>
      <c r="R13" s="326"/>
      <c r="S13" s="305"/>
      <c r="T13" s="324"/>
      <c r="U13" s="326"/>
      <c r="V13" s="301"/>
      <c r="W13" s="324"/>
    </row>
    <row r="14" spans="1:24" ht="32.1" customHeight="1">
      <c r="B14" s="411"/>
      <c r="C14" s="332" t="s">
        <v>20</v>
      </c>
      <c r="D14" s="333"/>
      <c r="E14" s="333"/>
      <c r="F14" s="333"/>
      <c r="G14" s="333"/>
      <c r="H14" s="333"/>
      <c r="I14" s="334"/>
      <c r="J14" s="420" t="str">
        <f>'1（入力はこのシートにしてください）'!$J$14</f>
        <v/>
      </c>
      <c r="K14" s="362"/>
      <c r="L14" s="361" t="str">
        <f>'1（入力はこのシートにしてください）'!$L$14</f>
        <v/>
      </c>
      <c r="M14" s="363"/>
      <c r="N14" s="362" t="str">
        <f>'1（入力はこのシートにしてください）'!$N$14</f>
        <v/>
      </c>
      <c r="O14" s="362"/>
      <c r="P14" s="63" t="str">
        <f>'1（入力はこのシートにしてください）'!$P$14</f>
        <v/>
      </c>
      <c r="Q14" s="361" t="str">
        <f>'1（入力はこのシートにしてください）'!$Q$14</f>
        <v/>
      </c>
      <c r="R14" s="362"/>
      <c r="S14" s="363"/>
      <c r="T14" s="31" t="str">
        <f>'1（入力はこのシートにしてください）'!$T$14</f>
        <v/>
      </c>
      <c r="U14" s="30" t="str">
        <f>'1（入力はこのシートにしてください）'!$U$14</f>
        <v/>
      </c>
      <c r="V14" s="32" t="str">
        <f>'1（入力はこのシートにしてください）'!$V$14</f>
        <v/>
      </c>
      <c r="W14" s="31" t="str">
        <f>'1（入力はこのシートにしてください）'!$W$14</f>
        <v/>
      </c>
    </row>
    <row r="15" spans="1:24" ht="12" customHeight="1">
      <c r="B15" s="412" t="s">
        <v>30</v>
      </c>
      <c r="C15" s="386" t="str">
        <f>'1（入力はこのシートにしてください）'!$C$15</f>
        <v xml:space="preserve">（フリガナ） </v>
      </c>
      <c r="D15" s="387"/>
      <c r="E15" s="387"/>
      <c r="F15" s="387"/>
      <c r="G15" s="387"/>
      <c r="H15" s="387"/>
      <c r="I15" s="387"/>
      <c r="J15" s="387"/>
      <c r="K15" s="387"/>
      <c r="L15" s="387"/>
      <c r="M15" s="387"/>
      <c r="N15" s="387"/>
      <c r="O15" s="387"/>
      <c r="P15" s="387"/>
      <c r="Q15" s="387"/>
      <c r="R15" s="387"/>
      <c r="S15" s="387"/>
      <c r="T15" s="387"/>
      <c r="U15" s="387"/>
      <c r="V15" s="387"/>
      <c r="W15" s="388"/>
    </row>
    <row r="16" spans="1:24" ht="12" customHeight="1">
      <c r="B16" s="413"/>
      <c r="C16" s="491" t="str">
        <f>'1（入力はこのシートにしてください）'!$C$16</f>
        <v>（おなまえ）</v>
      </c>
      <c r="D16" s="492"/>
      <c r="E16" s="492"/>
      <c r="F16" s="492"/>
      <c r="G16" s="492"/>
      <c r="H16" s="492"/>
      <c r="I16" s="492"/>
      <c r="J16" s="492"/>
      <c r="K16" s="492"/>
      <c r="L16" s="492"/>
      <c r="M16" s="492"/>
      <c r="N16" s="492"/>
      <c r="O16" s="492"/>
      <c r="P16" s="492"/>
      <c r="Q16" s="492"/>
      <c r="R16" s="492"/>
      <c r="S16" s="492"/>
      <c r="T16" s="492"/>
      <c r="U16" s="492"/>
      <c r="V16" s="492"/>
      <c r="W16" s="493"/>
    </row>
    <row r="17" spans="1:23" ht="24" customHeight="1">
      <c r="B17" s="413"/>
      <c r="C17" s="383" t="str">
        <f>IF('1（入力はこのシートにしてください）'!$C$17="","",'1（入力はこのシートにしてください）'!$C$17)</f>
        <v/>
      </c>
      <c r="D17" s="384"/>
      <c r="E17" s="384"/>
      <c r="F17" s="384"/>
      <c r="G17" s="384"/>
      <c r="H17" s="384"/>
      <c r="I17" s="384"/>
      <c r="J17" s="384"/>
      <c r="K17" s="384"/>
      <c r="L17" s="384"/>
      <c r="M17" s="384"/>
      <c r="N17" s="384"/>
      <c r="O17" s="384"/>
      <c r="P17" s="384"/>
      <c r="Q17" s="384"/>
      <c r="R17" s="384"/>
      <c r="S17" s="384"/>
      <c r="T17" s="384"/>
      <c r="U17" s="384"/>
      <c r="V17" s="384"/>
      <c r="W17" s="385"/>
    </row>
    <row r="18" spans="1:23" ht="12" customHeight="1">
      <c r="B18" s="413"/>
      <c r="C18" s="380" t="str">
        <f>'1（入力はこのシートにしてください）'!$C$18</f>
        <v xml:space="preserve">（おところ）　　　（電話） </v>
      </c>
      <c r="D18" s="381"/>
      <c r="E18" s="381"/>
      <c r="F18" s="381"/>
      <c r="G18" s="381"/>
      <c r="H18" s="381"/>
      <c r="I18" s="381"/>
      <c r="J18" s="381"/>
      <c r="K18" s="381"/>
      <c r="L18" s="381"/>
      <c r="M18" s="381"/>
      <c r="N18" s="381"/>
      <c r="O18" s="381"/>
      <c r="P18" s="381"/>
      <c r="Q18" s="381"/>
      <c r="R18" s="381"/>
      <c r="S18" s="381"/>
      <c r="T18" s="381"/>
      <c r="U18" s="381"/>
      <c r="V18" s="381"/>
      <c r="W18" s="382"/>
    </row>
    <row r="19" spans="1:23" ht="24" customHeight="1">
      <c r="B19" s="414"/>
      <c r="C19" s="383" t="str">
        <f>IF('1（入力はこのシートにしてください）'!$C$19="","",'1（入力はこのシートにしてください）'!$C$19)</f>
        <v/>
      </c>
      <c r="D19" s="384"/>
      <c r="E19" s="384"/>
      <c r="F19" s="384"/>
      <c r="G19" s="384"/>
      <c r="H19" s="384"/>
      <c r="I19" s="384"/>
      <c r="J19" s="384"/>
      <c r="K19" s="384"/>
      <c r="L19" s="384"/>
      <c r="M19" s="384"/>
      <c r="N19" s="384"/>
      <c r="O19" s="384"/>
      <c r="P19" s="384"/>
      <c r="Q19" s="384"/>
      <c r="R19" s="384"/>
      <c r="S19" s="384"/>
      <c r="T19" s="384"/>
      <c r="U19" s="384"/>
      <c r="V19" s="384"/>
      <c r="W19" s="385"/>
    </row>
    <row r="20" spans="1:23" ht="15.95" customHeight="1">
      <c r="B20" s="496" t="s">
        <v>66</v>
      </c>
      <c r="C20" s="497"/>
      <c r="D20" s="497"/>
      <c r="E20" s="497"/>
      <c r="F20" s="497"/>
      <c r="G20" s="497"/>
      <c r="H20" s="497"/>
      <c r="I20" s="497"/>
      <c r="J20" s="497"/>
      <c r="K20" s="497"/>
      <c r="L20" s="497"/>
      <c r="M20" s="497"/>
      <c r="N20" s="497"/>
      <c r="O20" s="497"/>
      <c r="P20" s="497"/>
      <c r="Q20" s="497"/>
      <c r="R20" s="497"/>
      <c r="S20" s="497"/>
      <c r="T20" s="497"/>
      <c r="U20" s="497"/>
      <c r="V20" s="497"/>
      <c r="W20" s="498"/>
    </row>
    <row r="21" spans="1:23" ht="27.95" customHeight="1">
      <c r="A21" s="495"/>
      <c r="B21" s="499"/>
      <c r="C21" s="500"/>
      <c r="D21" s="500"/>
      <c r="E21" s="500"/>
      <c r="F21" s="500"/>
      <c r="G21" s="500"/>
      <c r="H21" s="500"/>
      <c r="I21" s="500"/>
      <c r="J21" s="500"/>
      <c r="K21" s="500"/>
      <c r="L21" s="500"/>
      <c r="M21" s="500"/>
      <c r="N21" s="500"/>
      <c r="O21" s="500"/>
      <c r="P21" s="500"/>
      <c r="Q21" s="500"/>
      <c r="R21" s="500"/>
      <c r="S21" s="500"/>
      <c r="T21" s="500"/>
      <c r="U21" s="500"/>
      <c r="V21" s="500"/>
      <c r="W21" s="501"/>
    </row>
    <row r="22" spans="1:23" ht="27.95" customHeight="1">
      <c r="A22" s="495"/>
      <c r="B22" s="499"/>
      <c r="C22" s="500"/>
      <c r="D22" s="500"/>
      <c r="E22" s="500"/>
      <c r="F22" s="500"/>
      <c r="G22" s="500"/>
      <c r="H22" s="500"/>
      <c r="I22" s="500"/>
      <c r="J22" s="500"/>
      <c r="K22" s="500"/>
      <c r="L22" s="500"/>
      <c r="M22" s="500"/>
      <c r="N22" s="500"/>
      <c r="O22" s="500"/>
      <c r="P22" s="500"/>
      <c r="Q22" s="500"/>
      <c r="R22" s="500"/>
      <c r="S22" s="500"/>
      <c r="T22" s="500"/>
      <c r="U22" s="500"/>
      <c r="V22" s="500"/>
      <c r="W22" s="501"/>
    </row>
    <row r="23" spans="1:23" ht="27.95" customHeight="1">
      <c r="A23" s="495"/>
      <c r="B23" s="499"/>
      <c r="C23" s="500"/>
      <c r="D23" s="500"/>
      <c r="E23" s="500"/>
      <c r="F23" s="500"/>
      <c r="G23" s="500"/>
      <c r="H23" s="500"/>
      <c r="I23" s="500"/>
      <c r="J23" s="500"/>
      <c r="K23" s="500"/>
      <c r="L23" s="500"/>
      <c r="M23" s="500"/>
      <c r="N23" s="500"/>
      <c r="O23" s="500"/>
      <c r="P23" s="500"/>
      <c r="Q23" s="500"/>
      <c r="R23" s="500"/>
      <c r="S23" s="500"/>
      <c r="T23" s="500"/>
      <c r="U23" s="500"/>
      <c r="V23" s="500"/>
      <c r="W23" s="501"/>
    </row>
    <row r="24" spans="1:23" ht="24.95" customHeight="1">
      <c r="A24" s="495"/>
      <c r="B24" s="499"/>
      <c r="C24" s="500"/>
      <c r="D24" s="500"/>
      <c r="E24" s="500"/>
      <c r="F24" s="500"/>
      <c r="G24" s="500"/>
      <c r="H24" s="500"/>
      <c r="I24" s="500"/>
      <c r="J24" s="500"/>
      <c r="K24" s="500"/>
      <c r="L24" s="500"/>
      <c r="M24" s="500"/>
      <c r="N24" s="500"/>
      <c r="O24" s="500"/>
      <c r="P24" s="500"/>
      <c r="Q24" s="500"/>
      <c r="R24" s="500"/>
      <c r="S24" s="500"/>
      <c r="T24" s="500"/>
      <c r="U24" s="500"/>
      <c r="V24" s="500"/>
      <c r="W24" s="501"/>
    </row>
    <row r="25" spans="1:23" ht="24.95" customHeight="1">
      <c r="A25" s="495"/>
      <c r="B25" s="499"/>
      <c r="C25" s="500"/>
      <c r="D25" s="500"/>
      <c r="E25" s="500"/>
      <c r="F25" s="500"/>
      <c r="G25" s="500"/>
      <c r="H25" s="500"/>
      <c r="I25" s="500"/>
      <c r="J25" s="500"/>
      <c r="K25" s="500"/>
      <c r="L25" s="500"/>
      <c r="M25" s="500"/>
      <c r="N25" s="500"/>
      <c r="O25" s="500"/>
      <c r="P25" s="500"/>
      <c r="Q25" s="500"/>
      <c r="R25" s="500"/>
      <c r="S25" s="500"/>
      <c r="T25" s="500"/>
      <c r="U25" s="500"/>
      <c r="V25" s="500"/>
      <c r="W25" s="501"/>
    </row>
    <row r="26" spans="1:23" ht="24.95" customHeight="1">
      <c r="A26" s="495"/>
      <c r="B26" s="499"/>
      <c r="C26" s="500"/>
      <c r="D26" s="500"/>
      <c r="E26" s="500"/>
      <c r="F26" s="500"/>
      <c r="G26" s="500"/>
      <c r="H26" s="500"/>
      <c r="I26" s="500"/>
      <c r="J26" s="500"/>
      <c r="K26" s="500"/>
      <c r="L26" s="500"/>
      <c r="M26" s="500"/>
      <c r="N26" s="500"/>
      <c r="O26" s="500"/>
      <c r="P26" s="500"/>
      <c r="Q26" s="500"/>
      <c r="R26" s="500"/>
      <c r="S26" s="500"/>
      <c r="T26" s="500"/>
      <c r="U26" s="500"/>
      <c r="V26" s="500"/>
      <c r="W26" s="501"/>
    </row>
    <row r="27" spans="1:23" ht="24.95" customHeight="1">
      <c r="A27" s="495"/>
      <c r="B27" s="499"/>
      <c r="C27" s="500"/>
      <c r="D27" s="500"/>
      <c r="E27" s="500"/>
      <c r="F27" s="500"/>
      <c r="G27" s="500"/>
      <c r="H27" s="500"/>
      <c r="I27" s="500"/>
      <c r="J27" s="500"/>
      <c r="K27" s="500"/>
      <c r="L27" s="500"/>
      <c r="M27" s="500"/>
      <c r="N27" s="500"/>
      <c r="O27" s="500"/>
      <c r="P27" s="500"/>
      <c r="Q27" s="500"/>
      <c r="R27" s="500"/>
      <c r="S27" s="500"/>
      <c r="T27" s="500"/>
      <c r="U27" s="500"/>
      <c r="V27" s="500"/>
      <c r="W27" s="501"/>
    </row>
    <row r="28" spans="1:23" ht="24.95" customHeight="1">
      <c r="A28" s="495"/>
      <c r="B28" s="499"/>
      <c r="C28" s="500"/>
      <c r="D28" s="500"/>
      <c r="E28" s="500"/>
      <c r="F28" s="500"/>
      <c r="G28" s="500"/>
      <c r="H28" s="500"/>
      <c r="I28" s="500"/>
      <c r="J28" s="500"/>
      <c r="K28" s="500"/>
      <c r="L28" s="500"/>
      <c r="M28" s="500"/>
      <c r="N28" s="500"/>
      <c r="O28" s="500"/>
      <c r="P28" s="500"/>
      <c r="Q28" s="500"/>
      <c r="R28" s="500"/>
      <c r="S28" s="500"/>
      <c r="T28" s="500"/>
      <c r="U28" s="500"/>
      <c r="V28" s="500"/>
      <c r="W28" s="501"/>
    </row>
    <row r="29" spans="1:23" ht="24.95" customHeight="1">
      <c r="A29" s="495"/>
      <c r="B29" s="499"/>
      <c r="C29" s="500"/>
      <c r="D29" s="500"/>
      <c r="E29" s="500"/>
      <c r="F29" s="500"/>
      <c r="G29" s="500"/>
      <c r="H29" s="500"/>
      <c r="I29" s="500"/>
      <c r="J29" s="500"/>
      <c r="K29" s="500"/>
      <c r="L29" s="500"/>
      <c r="M29" s="500"/>
      <c r="N29" s="500"/>
      <c r="O29" s="500"/>
      <c r="P29" s="500"/>
      <c r="Q29" s="500"/>
      <c r="R29" s="500"/>
      <c r="S29" s="500"/>
      <c r="T29" s="500"/>
      <c r="U29" s="500"/>
      <c r="V29" s="500"/>
      <c r="W29" s="501"/>
    </row>
    <row r="30" spans="1:23" ht="24.95" customHeight="1">
      <c r="A30" s="495"/>
      <c r="B30" s="499"/>
      <c r="C30" s="500"/>
      <c r="D30" s="500"/>
      <c r="E30" s="500"/>
      <c r="F30" s="500"/>
      <c r="G30" s="500"/>
      <c r="H30" s="500"/>
      <c r="I30" s="500"/>
      <c r="J30" s="500"/>
      <c r="K30" s="500"/>
      <c r="L30" s="500"/>
      <c r="M30" s="500"/>
      <c r="N30" s="500"/>
      <c r="O30" s="500"/>
      <c r="P30" s="500"/>
      <c r="Q30" s="500"/>
      <c r="R30" s="500"/>
      <c r="S30" s="500"/>
      <c r="T30" s="500"/>
      <c r="U30" s="500"/>
      <c r="V30" s="500"/>
      <c r="W30" s="501"/>
    </row>
    <row r="31" spans="1:23" ht="24.95" customHeight="1">
      <c r="A31" s="495"/>
      <c r="B31" s="499"/>
      <c r="C31" s="500"/>
      <c r="D31" s="500"/>
      <c r="E31" s="500"/>
      <c r="F31" s="500"/>
      <c r="G31" s="500"/>
      <c r="H31" s="500"/>
      <c r="I31" s="500"/>
      <c r="J31" s="500"/>
      <c r="K31" s="500"/>
      <c r="L31" s="500"/>
      <c r="M31" s="500"/>
      <c r="N31" s="500"/>
      <c r="O31" s="500"/>
      <c r="P31" s="500"/>
      <c r="Q31" s="500"/>
      <c r="R31" s="500"/>
      <c r="S31" s="500"/>
      <c r="T31" s="500"/>
      <c r="U31" s="500"/>
      <c r="V31" s="500"/>
      <c r="W31" s="501"/>
    </row>
    <row r="32" spans="1:23" ht="24.95" customHeight="1">
      <c r="A32" s="495"/>
      <c r="B32" s="499"/>
      <c r="C32" s="500"/>
      <c r="D32" s="500"/>
      <c r="E32" s="500"/>
      <c r="F32" s="500"/>
      <c r="G32" s="500"/>
      <c r="H32" s="500"/>
      <c r="I32" s="500"/>
      <c r="J32" s="500"/>
      <c r="K32" s="500"/>
      <c r="L32" s="500"/>
      <c r="M32" s="500"/>
      <c r="N32" s="500"/>
      <c r="O32" s="500"/>
      <c r="P32" s="500"/>
      <c r="Q32" s="500"/>
      <c r="R32" s="500"/>
      <c r="S32" s="500"/>
      <c r="T32" s="500"/>
      <c r="U32" s="500"/>
      <c r="V32" s="500"/>
      <c r="W32" s="501"/>
    </row>
    <row r="33" spans="2:23" ht="24.95" customHeight="1">
      <c r="B33" s="502"/>
      <c r="C33" s="503"/>
      <c r="D33" s="503"/>
      <c r="E33" s="503"/>
      <c r="F33" s="503"/>
      <c r="G33" s="503"/>
      <c r="H33" s="503"/>
      <c r="I33" s="503"/>
      <c r="J33" s="503"/>
      <c r="K33" s="503"/>
      <c r="L33" s="503"/>
      <c r="M33" s="503"/>
      <c r="N33" s="503"/>
      <c r="O33" s="503"/>
      <c r="P33" s="503"/>
      <c r="Q33" s="503"/>
      <c r="R33" s="503"/>
      <c r="S33" s="503"/>
      <c r="T33" s="503"/>
      <c r="U33" s="503"/>
      <c r="V33" s="503"/>
      <c r="W33" s="504"/>
    </row>
    <row r="34" spans="2:23">
      <c r="B34" s="505" t="s">
        <v>64</v>
      </c>
      <c r="C34" s="505"/>
      <c r="D34" s="505"/>
      <c r="E34" s="505"/>
      <c r="F34" s="505"/>
      <c r="G34" s="505"/>
      <c r="H34" s="505"/>
      <c r="I34" s="505"/>
    </row>
    <row r="35" spans="2:23" ht="12" customHeight="1">
      <c r="B35" s="344"/>
      <c r="C35" s="344"/>
      <c r="D35" s="344"/>
      <c r="E35" s="344"/>
      <c r="F35" s="344"/>
      <c r="G35" s="344"/>
      <c r="H35" s="344"/>
      <c r="I35" s="344"/>
      <c r="J35" s="506" t="s">
        <v>63</v>
      </c>
      <c r="K35" s="506"/>
      <c r="L35" s="351"/>
      <c r="M35" s="351"/>
      <c r="N35" s="351"/>
      <c r="O35" s="351"/>
      <c r="P35" s="351"/>
      <c r="Q35" s="351"/>
      <c r="R35" s="351"/>
      <c r="S35" s="351"/>
      <c r="T35" s="351"/>
      <c r="U35" s="351"/>
      <c r="V35" s="351"/>
      <c r="W35" s="351"/>
    </row>
    <row r="36" spans="2:23">
      <c r="B36" s="342"/>
      <c r="C36" s="342"/>
      <c r="D36" s="342"/>
      <c r="E36" s="342"/>
      <c r="F36" s="342"/>
      <c r="J36" s="506"/>
      <c r="K36" s="506"/>
      <c r="L36" s="351"/>
      <c r="M36" s="351"/>
      <c r="N36" s="351"/>
      <c r="O36" s="351"/>
      <c r="P36" s="351"/>
      <c r="Q36" s="351"/>
      <c r="R36" s="351"/>
      <c r="S36" s="351"/>
      <c r="T36" s="351"/>
      <c r="U36" s="351"/>
      <c r="V36" s="351"/>
      <c r="W36" s="351"/>
    </row>
    <row r="37" spans="2:23">
      <c r="B37" s="342"/>
      <c r="C37" s="342"/>
      <c r="D37" s="342"/>
      <c r="E37" s="342"/>
      <c r="F37" s="342"/>
      <c r="J37" s="506"/>
      <c r="K37" s="506"/>
      <c r="L37" s="351"/>
      <c r="M37" s="351"/>
      <c r="N37" s="351"/>
      <c r="O37" s="351"/>
      <c r="P37" s="351"/>
      <c r="Q37" s="351"/>
      <c r="R37" s="351"/>
      <c r="S37" s="351"/>
      <c r="T37" s="351"/>
      <c r="U37" s="351"/>
      <c r="V37" s="351"/>
      <c r="W37" s="351"/>
    </row>
    <row r="38" spans="2:23">
      <c r="J38" s="506"/>
      <c r="K38" s="506"/>
      <c r="L38" s="351"/>
      <c r="M38" s="351"/>
      <c r="N38" s="351"/>
      <c r="O38" s="351"/>
      <c r="P38" s="351"/>
      <c r="Q38" s="351"/>
      <c r="R38" s="351"/>
      <c r="S38" s="351"/>
      <c r="T38" s="351"/>
      <c r="U38" s="351"/>
      <c r="V38" s="351"/>
      <c r="W38" s="351"/>
    </row>
    <row r="39" spans="2:23">
      <c r="J39" s="506"/>
      <c r="K39" s="506"/>
      <c r="L39" s="351"/>
      <c r="M39" s="351"/>
      <c r="N39" s="351"/>
      <c r="O39" s="351"/>
      <c r="P39" s="351"/>
      <c r="Q39" s="351"/>
      <c r="R39" s="351"/>
      <c r="S39" s="351"/>
      <c r="T39" s="351"/>
      <c r="U39" s="351"/>
      <c r="V39" s="351"/>
      <c r="W39" s="351"/>
    </row>
    <row r="40" spans="2:23">
      <c r="J40" s="506"/>
      <c r="K40" s="506"/>
      <c r="L40" s="351"/>
      <c r="M40" s="351"/>
      <c r="N40" s="351"/>
      <c r="O40" s="351"/>
      <c r="P40" s="351"/>
      <c r="Q40" s="351"/>
      <c r="R40" s="351"/>
      <c r="S40" s="351"/>
      <c r="T40" s="351"/>
      <c r="U40" s="351"/>
      <c r="V40" s="351"/>
      <c r="W40" s="351"/>
    </row>
    <row r="41" spans="2:23">
      <c r="J41" s="506"/>
      <c r="K41" s="506"/>
      <c r="L41" s="351"/>
      <c r="M41" s="351"/>
      <c r="N41" s="351"/>
      <c r="O41" s="351"/>
      <c r="P41" s="351"/>
      <c r="Q41" s="351"/>
      <c r="R41" s="351"/>
      <c r="S41" s="351"/>
      <c r="T41" s="351"/>
      <c r="U41" s="351"/>
      <c r="V41" s="351"/>
      <c r="W41" s="351"/>
    </row>
  </sheetData>
  <sheetProtection sheet="1" objects="1" scenarios="1"/>
  <mergeCells count="76">
    <mergeCell ref="B34:I35"/>
    <mergeCell ref="W10:W11"/>
    <mergeCell ref="T10:T11"/>
    <mergeCell ref="N10:O11"/>
    <mergeCell ref="Q10:S11"/>
    <mergeCell ref="P10:P11"/>
    <mergeCell ref="U10:U11"/>
    <mergeCell ref="V10:V11"/>
    <mergeCell ref="U12:U13"/>
    <mergeCell ref="W12:W13"/>
    <mergeCell ref="J35:K41"/>
    <mergeCell ref="L35:V41"/>
    <mergeCell ref="W35:W41"/>
    <mergeCell ref="C19:W19"/>
    <mergeCell ref="Q12:S13"/>
    <mergeCell ref="C15:W15"/>
    <mergeCell ref="B36:F37"/>
    <mergeCell ref="C17:W17"/>
    <mergeCell ref="C18:W18"/>
    <mergeCell ref="C7:F9"/>
    <mergeCell ref="C10:F11"/>
    <mergeCell ref="C12:F13"/>
    <mergeCell ref="G9:H9"/>
    <mergeCell ref="G7:H8"/>
    <mergeCell ref="J12:K13"/>
    <mergeCell ref="G12:H12"/>
    <mergeCell ref="V12:V13"/>
    <mergeCell ref="N8:O9"/>
    <mergeCell ref="N14:O14"/>
    <mergeCell ref="J14:K14"/>
    <mergeCell ref="T12:T13"/>
    <mergeCell ref="G10:H10"/>
    <mergeCell ref="B5:B14"/>
    <mergeCell ref="L10:M11"/>
    <mergeCell ref="C14:I14"/>
    <mergeCell ref="J6:W6"/>
    <mergeCell ref="P8:P9"/>
    <mergeCell ref="J10:K11"/>
    <mergeCell ref="Q8:S9"/>
    <mergeCell ref="Q14:S14"/>
    <mergeCell ref="T8:T9"/>
    <mergeCell ref="P12:P13"/>
    <mergeCell ref="N7:O7"/>
    <mergeCell ref="N5:O5"/>
    <mergeCell ref="A21:A32"/>
    <mergeCell ref="B15:B19"/>
    <mergeCell ref="B20:W33"/>
    <mergeCell ref="C16:W16"/>
    <mergeCell ref="Q5:S5"/>
    <mergeCell ref="V5:W5"/>
    <mergeCell ref="J5:M5"/>
    <mergeCell ref="Q7:S7"/>
    <mergeCell ref="W8:W9"/>
    <mergeCell ref="G11:H11"/>
    <mergeCell ref="U8:U9"/>
    <mergeCell ref="V8:V9"/>
    <mergeCell ref="L12:M13"/>
    <mergeCell ref="N12:O13"/>
    <mergeCell ref="L14:M14"/>
    <mergeCell ref="G13:H13"/>
    <mergeCell ref="L8:M9"/>
    <mergeCell ref="I7:I8"/>
    <mergeCell ref="J7:K7"/>
    <mergeCell ref="L7:M7"/>
    <mergeCell ref="B1:C1"/>
    <mergeCell ref="C4:I4"/>
    <mergeCell ref="A2:W2"/>
    <mergeCell ref="C3:I3"/>
    <mergeCell ref="J3:K3"/>
    <mergeCell ref="L3:O3"/>
    <mergeCell ref="P3:W3"/>
    <mergeCell ref="J4:W4"/>
    <mergeCell ref="C5:I5"/>
    <mergeCell ref="C6:F6"/>
    <mergeCell ref="G6:H6"/>
    <mergeCell ref="J8:K9"/>
  </mergeCells>
  <phoneticPr fontId="2"/>
  <pageMargins left="0.78740157480314965" right="0.59055118110236227" top="0.78740157480314965" bottom="0.78740157480314965" header="0.51181102362204722" footer="0.51181102362204722"/>
  <pageSetup paperSize="9" scale="9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view="pageBreakPreview" zoomScaleNormal="100" zoomScaleSheetLayoutView="100" workbookViewId="0">
      <selection activeCell="B1" sqref="B1:C1"/>
    </sheetView>
  </sheetViews>
  <sheetFormatPr defaultColWidth="9" defaultRowHeight="12"/>
  <cols>
    <col min="1" max="1" width="2.375" style="1" customWidth="1"/>
    <col min="2" max="2" width="3.5" style="1" customWidth="1"/>
    <col min="3" max="3" width="2.5" style="1" customWidth="1"/>
    <col min="4" max="4" width="5.5" style="1" customWidth="1"/>
    <col min="5" max="5" width="0.875" style="1" customWidth="1"/>
    <col min="6" max="6" width="7.5" style="1" customWidth="1"/>
    <col min="7" max="7" width="5.5" style="1" customWidth="1"/>
    <col min="8" max="9" width="7.5" style="1" customWidth="1"/>
    <col min="10" max="10" width="3.5" style="1" customWidth="1"/>
    <col min="11" max="11" width="1.5" style="1" customWidth="1"/>
    <col min="12" max="13" width="2.5" style="1" customWidth="1"/>
    <col min="14" max="14" width="0.875" style="1" customWidth="1"/>
    <col min="15" max="15" width="4.125" style="1" customWidth="1"/>
    <col min="16" max="16" width="4.5" style="1" customWidth="1"/>
    <col min="17" max="18" width="0.875" style="1" customWidth="1"/>
    <col min="19" max="19" width="3.125" style="1" customWidth="1"/>
    <col min="20" max="23" width="4.5" style="1" customWidth="1"/>
    <col min="24" max="16384" width="9" style="1"/>
  </cols>
  <sheetData>
    <row r="1" spans="1:24" ht="21.95" customHeight="1">
      <c r="B1" s="295" t="s">
        <v>76</v>
      </c>
      <c r="C1" s="295"/>
    </row>
    <row r="2" spans="1:24" ht="35.1" customHeight="1">
      <c r="A2" s="312" t="s">
        <v>71</v>
      </c>
      <c r="B2" s="312"/>
      <c r="C2" s="312"/>
      <c r="D2" s="312"/>
      <c r="E2" s="312"/>
      <c r="F2" s="312"/>
      <c r="G2" s="312"/>
      <c r="H2" s="312"/>
      <c r="I2" s="312"/>
      <c r="J2" s="312"/>
      <c r="K2" s="312"/>
      <c r="L2" s="312"/>
      <c r="M2" s="312"/>
      <c r="N2" s="312"/>
      <c r="O2" s="312"/>
      <c r="P2" s="312"/>
      <c r="Q2" s="312"/>
      <c r="R2" s="312"/>
      <c r="S2" s="312"/>
      <c r="T2" s="312"/>
      <c r="U2" s="312"/>
      <c r="V2" s="312"/>
      <c r="W2" s="312"/>
      <c r="X2" s="7"/>
    </row>
    <row r="3" spans="1:24" ht="24.95" customHeight="1">
      <c r="B3" s="14" t="s">
        <v>8</v>
      </c>
      <c r="C3" s="329">
        <f>'1（入力はこのシートにしてください）'!$C$3</f>
        <v>45017</v>
      </c>
      <c r="D3" s="330"/>
      <c r="E3" s="330"/>
      <c r="F3" s="330"/>
      <c r="G3" s="330"/>
      <c r="H3" s="330"/>
      <c r="I3" s="331"/>
      <c r="J3" s="313"/>
      <c r="K3" s="314"/>
      <c r="L3" s="314"/>
      <c r="M3" s="314"/>
      <c r="N3" s="314"/>
      <c r="O3" s="314"/>
      <c r="P3" s="314"/>
      <c r="Q3" s="314"/>
      <c r="R3" s="314"/>
      <c r="S3" s="314"/>
      <c r="T3" s="314"/>
      <c r="U3" s="314"/>
      <c r="V3" s="314"/>
      <c r="W3" s="314"/>
    </row>
    <row r="4" spans="1:24" ht="24.95" customHeight="1">
      <c r="B4" s="15" t="s">
        <v>9</v>
      </c>
      <c r="C4" s="332" t="s">
        <v>21</v>
      </c>
      <c r="D4" s="333"/>
      <c r="E4" s="333"/>
      <c r="F4" s="333"/>
      <c r="G4" s="333"/>
      <c r="H4" s="333"/>
      <c r="I4" s="334"/>
      <c r="J4" s="313"/>
      <c r="K4" s="314"/>
      <c r="L4" s="314"/>
      <c r="M4" s="314"/>
      <c r="N4" s="314"/>
      <c r="O4" s="314"/>
      <c r="P4" s="314"/>
      <c r="Q4" s="314"/>
      <c r="R4" s="314"/>
      <c r="S4" s="314"/>
      <c r="T4" s="314"/>
      <c r="U4" s="314"/>
      <c r="V4" s="314"/>
      <c r="W4" s="314"/>
    </row>
    <row r="5" spans="1:24" ht="24.95" customHeight="1">
      <c r="B5" s="411" t="s">
        <v>22</v>
      </c>
      <c r="C5" s="335" t="s">
        <v>0</v>
      </c>
      <c r="D5" s="336"/>
      <c r="E5" s="336"/>
      <c r="F5" s="336"/>
      <c r="G5" s="336"/>
      <c r="H5" s="336"/>
      <c r="I5" s="337"/>
      <c r="J5" s="435"/>
      <c r="K5" s="471"/>
      <c r="L5" s="471"/>
      <c r="M5" s="471"/>
      <c r="N5" s="472" t="str">
        <f>'1（入力はこのシートにしてください）'!$N$5</f>
        <v>令和</v>
      </c>
      <c r="O5" s="472"/>
      <c r="P5" s="29">
        <f>'1（入力はこのシートにしてください）'!$P$5</f>
        <v>5</v>
      </c>
      <c r="Q5" s="472" t="str">
        <f>'1（入力はこのシートにしてください）'!$Q$5</f>
        <v>年</v>
      </c>
      <c r="R5" s="472"/>
      <c r="S5" s="472"/>
      <c r="T5" s="29">
        <f>'1（入力はこのシートにしてください）'!$T$5</f>
        <v>4</v>
      </c>
      <c r="U5" s="29" t="str">
        <f>'1（入力はこのシートにしてください）'!$U$5</f>
        <v>月分</v>
      </c>
      <c r="V5" s="472"/>
      <c r="W5" s="472"/>
    </row>
    <row r="6" spans="1:24" ht="15.95" customHeight="1">
      <c r="B6" s="411"/>
      <c r="C6" s="332" t="s">
        <v>77</v>
      </c>
      <c r="D6" s="333"/>
      <c r="E6" s="333"/>
      <c r="F6" s="338"/>
      <c r="G6" s="315" t="s">
        <v>10</v>
      </c>
      <c r="H6" s="339"/>
      <c r="I6" s="16" t="s">
        <v>11</v>
      </c>
      <c r="J6" s="306" t="s">
        <v>29</v>
      </c>
      <c r="K6" s="307"/>
      <c r="L6" s="307"/>
      <c r="M6" s="307"/>
      <c r="N6" s="307"/>
      <c r="O6" s="307"/>
      <c r="P6" s="307"/>
      <c r="Q6" s="307"/>
      <c r="R6" s="307"/>
      <c r="S6" s="307"/>
      <c r="T6" s="307"/>
      <c r="U6" s="307"/>
      <c r="V6" s="307"/>
      <c r="W6" s="308"/>
    </row>
    <row r="7" spans="1:24" ht="9.75" customHeight="1">
      <c r="B7" s="411"/>
      <c r="C7" s="395" t="s">
        <v>45</v>
      </c>
      <c r="D7" s="396"/>
      <c r="E7" s="396"/>
      <c r="F7" s="397"/>
      <c r="G7" s="315" t="s">
        <v>14</v>
      </c>
      <c r="H7" s="310"/>
      <c r="I7" s="327"/>
      <c r="J7" s="309"/>
      <c r="K7" s="310"/>
      <c r="L7" s="315"/>
      <c r="M7" s="310"/>
      <c r="N7" s="316" t="s">
        <v>34</v>
      </c>
      <c r="O7" s="317"/>
      <c r="P7" s="26"/>
      <c r="Q7" s="318"/>
      <c r="R7" s="319"/>
      <c r="S7" s="320"/>
      <c r="T7" s="27" t="s">
        <v>12</v>
      </c>
      <c r="U7" s="25"/>
      <c r="V7" s="28"/>
      <c r="W7" s="27" t="s">
        <v>5</v>
      </c>
    </row>
    <row r="8" spans="1:24" ht="6" customHeight="1">
      <c r="B8" s="411"/>
      <c r="C8" s="398"/>
      <c r="D8" s="399"/>
      <c r="E8" s="399"/>
      <c r="F8" s="400"/>
      <c r="G8" s="378"/>
      <c r="H8" s="379"/>
      <c r="I8" s="328"/>
      <c r="J8" s="302" t="str">
        <f>'1（入力はこのシートにしてください）'!$J$8</f>
        <v/>
      </c>
      <c r="K8" s="303"/>
      <c r="L8" s="321" t="str">
        <f>'1（入力はこのシートにしてください）'!$L$8</f>
        <v/>
      </c>
      <c r="M8" s="303"/>
      <c r="N8" s="321" t="str">
        <f>'1（入力はこのシートにしてください）'!$N$8</f>
        <v/>
      </c>
      <c r="O8" s="323"/>
      <c r="P8" s="298" t="str">
        <f>'1（入力はこのシートにしてください）'!$P$8</f>
        <v/>
      </c>
      <c r="Q8" s="321" t="str">
        <f>'1（入力はこのシートにしてください）'!$Q$8</f>
        <v/>
      </c>
      <c r="R8" s="325" t="str">
        <f>'1（入力はこのシートにしてください）'!$J$8</f>
        <v/>
      </c>
      <c r="S8" s="303"/>
      <c r="T8" s="296" t="str">
        <f>'1（入力はこのシートにしてください）'!$T$8</f>
        <v/>
      </c>
      <c r="U8" s="298" t="str">
        <f>'1（入力はこのシートにしてください）'!$U$8</f>
        <v/>
      </c>
      <c r="V8" s="300" t="str">
        <f>'1（入力はこのシートにしてください）'!$V$8</f>
        <v/>
      </c>
      <c r="W8" s="296" t="str">
        <f>'1（入力はこのシートにしてください）'!$W$8</f>
        <v/>
      </c>
    </row>
    <row r="9" spans="1:24" ht="15.95" customHeight="1">
      <c r="B9" s="411"/>
      <c r="C9" s="401"/>
      <c r="D9" s="402"/>
      <c r="E9" s="402"/>
      <c r="F9" s="403"/>
      <c r="G9" s="340">
        <v>1534481</v>
      </c>
      <c r="H9" s="341"/>
      <c r="I9" s="17"/>
      <c r="J9" s="304"/>
      <c r="K9" s="305"/>
      <c r="L9" s="322"/>
      <c r="M9" s="305"/>
      <c r="N9" s="322"/>
      <c r="O9" s="324"/>
      <c r="P9" s="299"/>
      <c r="Q9" s="322"/>
      <c r="R9" s="326"/>
      <c r="S9" s="305"/>
      <c r="T9" s="297"/>
      <c r="U9" s="299"/>
      <c r="V9" s="301"/>
      <c r="W9" s="297"/>
    </row>
    <row r="10" spans="1:24" ht="15.95" customHeight="1">
      <c r="B10" s="411"/>
      <c r="C10" s="404" t="s">
        <v>48</v>
      </c>
      <c r="D10" s="405"/>
      <c r="E10" s="405"/>
      <c r="F10" s="406"/>
      <c r="G10" s="378" t="s">
        <v>14</v>
      </c>
      <c r="H10" s="379"/>
      <c r="I10" s="9"/>
      <c r="J10" s="311" t="str">
        <f>'1（入力はこのシートにしてください）'!$J$10</f>
        <v/>
      </c>
      <c r="K10" s="370"/>
      <c r="L10" s="473" t="str">
        <f>'1（入力はこのシートにしてください）'!$L$10</f>
        <v/>
      </c>
      <c r="M10" s="474"/>
      <c r="N10" s="370" t="str">
        <f>'1（入力はこのシートにしてください）'!$N$10</f>
        <v/>
      </c>
      <c r="O10" s="370"/>
      <c r="P10" s="311" t="str">
        <f>'1（入力はこのシートにしてください）'!$P$10</f>
        <v/>
      </c>
      <c r="Q10" s="473" t="str">
        <f>'1（入力はこのシートにしてください）'!$Q$10</f>
        <v/>
      </c>
      <c r="R10" s="370"/>
      <c r="S10" s="474"/>
      <c r="T10" s="369" t="str">
        <f>'1（入力はこのシートにしてください）'!$T$10</f>
        <v/>
      </c>
      <c r="U10" s="370" t="str">
        <f>'1（入力はこのシートにしてください）'!$U$10</f>
        <v/>
      </c>
      <c r="V10" s="365" t="str">
        <f>'1（入力はこのシートにしてください）'!$V$10</f>
        <v/>
      </c>
      <c r="W10" s="369" t="str">
        <f>'1（入力はこのシートにしてください）'!$W$10</f>
        <v/>
      </c>
    </row>
    <row r="11" spans="1:24" ht="15.95" customHeight="1">
      <c r="B11" s="411"/>
      <c r="C11" s="407"/>
      <c r="D11" s="408"/>
      <c r="E11" s="408"/>
      <c r="F11" s="409"/>
      <c r="G11" s="340">
        <v>1534503</v>
      </c>
      <c r="H11" s="341"/>
      <c r="I11" s="9"/>
      <c r="J11" s="304"/>
      <c r="K11" s="326"/>
      <c r="L11" s="322"/>
      <c r="M11" s="305"/>
      <c r="N11" s="326"/>
      <c r="O11" s="326"/>
      <c r="P11" s="304"/>
      <c r="Q11" s="322"/>
      <c r="R11" s="326"/>
      <c r="S11" s="305"/>
      <c r="T11" s="324"/>
      <c r="U11" s="326"/>
      <c r="V11" s="301"/>
      <c r="W11" s="324"/>
    </row>
    <row r="12" spans="1:24" ht="15.95" customHeight="1">
      <c r="B12" s="411"/>
      <c r="C12" s="315" t="s">
        <v>49</v>
      </c>
      <c r="D12" s="339"/>
      <c r="E12" s="339"/>
      <c r="F12" s="310"/>
      <c r="G12" s="378" t="s">
        <v>14</v>
      </c>
      <c r="H12" s="379"/>
      <c r="I12" s="8"/>
      <c r="J12" s="311" t="str">
        <f>'1（入力はこのシートにしてください）'!$J$12</f>
        <v/>
      </c>
      <c r="K12" s="370"/>
      <c r="L12" s="473" t="str">
        <f>'1（入力はこのシートにしてください）'!$L$12</f>
        <v/>
      </c>
      <c r="M12" s="474"/>
      <c r="N12" s="370" t="str">
        <f>'1（入力はこのシートにしてください）'!$N$12</f>
        <v/>
      </c>
      <c r="O12" s="370"/>
      <c r="P12" s="311" t="str">
        <f>'1（入力はこのシートにしてください）'!$P$12</f>
        <v/>
      </c>
      <c r="Q12" s="473" t="str">
        <f>'1（入力はこのシートにしてください）'!$Q$12</f>
        <v/>
      </c>
      <c r="R12" s="370"/>
      <c r="S12" s="474"/>
      <c r="T12" s="369" t="str">
        <f>'1（入力はこのシートにしてください）'!$T$12</f>
        <v/>
      </c>
      <c r="U12" s="370" t="str">
        <f>'1（入力はこのシートにしてください）'!$U$12</f>
        <v/>
      </c>
      <c r="V12" s="365" t="str">
        <f>'1（入力はこのシートにしてください）'!$V$12</f>
        <v/>
      </c>
      <c r="W12" s="369" t="str">
        <f>'1（入力はこのシートにしてください）'!$W$12</f>
        <v/>
      </c>
    </row>
    <row r="13" spans="1:24" ht="15.95" customHeight="1">
      <c r="B13" s="411"/>
      <c r="C13" s="371"/>
      <c r="D13" s="372"/>
      <c r="E13" s="372"/>
      <c r="F13" s="373"/>
      <c r="G13" s="378">
        <v>1336035</v>
      </c>
      <c r="H13" s="379"/>
      <c r="I13" s="10"/>
      <c r="J13" s="304"/>
      <c r="K13" s="326"/>
      <c r="L13" s="322"/>
      <c r="M13" s="305"/>
      <c r="N13" s="326"/>
      <c r="O13" s="326"/>
      <c r="P13" s="304"/>
      <c r="Q13" s="322"/>
      <c r="R13" s="326"/>
      <c r="S13" s="305"/>
      <c r="T13" s="324"/>
      <c r="U13" s="326"/>
      <c r="V13" s="301"/>
      <c r="W13" s="324"/>
    </row>
    <row r="14" spans="1:24" ht="32.1" customHeight="1">
      <c r="B14" s="411"/>
      <c r="C14" s="332" t="s">
        <v>20</v>
      </c>
      <c r="D14" s="333"/>
      <c r="E14" s="333"/>
      <c r="F14" s="333"/>
      <c r="G14" s="333"/>
      <c r="H14" s="333"/>
      <c r="I14" s="334"/>
      <c r="J14" s="420" t="str">
        <f>'1（入力はこのシートにしてください）'!$J$14</f>
        <v/>
      </c>
      <c r="K14" s="362"/>
      <c r="L14" s="361" t="str">
        <f>'1（入力はこのシートにしてください）'!$L$14</f>
        <v/>
      </c>
      <c r="M14" s="363"/>
      <c r="N14" s="362" t="str">
        <f>'1（入力はこのシートにしてください）'!$N$14</f>
        <v/>
      </c>
      <c r="O14" s="362"/>
      <c r="P14" s="63" t="str">
        <f>'1（入力はこのシートにしてください）'!$P$14</f>
        <v/>
      </c>
      <c r="Q14" s="361" t="str">
        <f>'1（入力はこのシートにしてください）'!$Q$14</f>
        <v/>
      </c>
      <c r="R14" s="362"/>
      <c r="S14" s="363"/>
      <c r="T14" s="31" t="str">
        <f>'1（入力はこのシートにしてください）'!$T$14</f>
        <v/>
      </c>
      <c r="U14" s="30" t="str">
        <f>'1（入力はこのシートにしてください）'!$U$14</f>
        <v/>
      </c>
      <c r="V14" s="32" t="str">
        <f>'1（入力はこのシートにしてください）'!$V$14</f>
        <v/>
      </c>
      <c r="W14" s="31" t="str">
        <f>'1（入力はこのシートにしてください）'!$W$14</f>
        <v/>
      </c>
    </row>
    <row r="15" spans="1:24" ht="12" customHeight="1">
      <c r="B15" s="412" t="s">
        <v>30</v>
      </c>
      <c r="C15" s="386" t="str">
        <f>'1（入力はこのシートにしてください）'!$C$15</f>
        <v xml:space="preserve">（フリガナ） </v>
      </c>
      <c r="D15" s="387"/>
      <c r="E15" s="387"/>
      <c r="F15" s="387"/>
      <c r="G15" s="387"/>
      <c r="H15" s="387"/>
      <c r="I15" s="387"/>
      <c r="J15" s="387"/>
      <c r="K15" s="387"/>
      <c r="L15" s="387"/>
      <c r="M15" s="387"/>
      <c r="N15" s="387"/>
      <c r="O15" s="387"/>
      <c r="P15" s="387"/>
      <c r="Q15" s="387"/>
      <c r="R15" s="387"/>
      <c r="S15" s="387"/>
      <c r="T15" s="387"/>
      <c r="U15" s="387"/>
      <c r="V15" s="387"/>
      <c r="W15" s="388"/>
    </row>
    <row r="16" spans="1:24" ht="12" customHeight="1">
      <c r="B16" s="413"/>
      <c r="C16" s="491" t="str">
        <f>'1（入力はこのシートにしてください）'!$C$16</f>
        <v>（おなまえ）</v>
      </c>
      <c r="D16" s="492"/>
      <c r="E16" s="492"/>
      <c r="F16" s="492"/>
      <c r="G16" s="492"/>
      <c r="H16" s="492"/>
      <c r="I16" s="492"/>
      <c r="J16" s="492"/>
      <c r="K16" s="492"/>
      <c r="L16" s="492"/>
      <c r="M16" s="492"/>
      <c r="N16" s="492"/>
      <c r="O16" s="492"/>
      <c r="P16" s="492"/>
      <c r="Q16" s="492"/>
      <c r="R16" s="492"/>
      <c r="S16" s="492"/>
      <c r="T16" s="492"/>
      <c r="U16" s="492"/>
      <c r="V16" s="492"/>
      <c r="W16" s="493"/>
    </row>
    <row r="17" spans="1:23" ht="24" customHeight="1">
      <c r="B17" s="413"/>
      <c r="C17" s="383" t="str">
        <f>IF('1（入力はこのシートにしてください）'!$C$17="","",'1（入力はこのシートにしてください）'!$C$17)</f>
        <v/>
      </c>
      <c r="D17" s="384"/>
      <c r="E17" s="384"/>
      <c r="F17" s="384"/>
      <c r="G17" s="384"/>
      <c r="H17" s="384"/>
      <c r="I17" s="384"/>
      <c r="J17" s="384"/>
      <c r="K17" s="384"/>
      <c r="L17" s="384"/>
      <c r="M17" s="384"/>
      <c r="N17" s="384"/>
      <c r="O17" s="384"/>
      <c r="P17" s="384"/>
      <c r="Q17" s="384"/>
      <c r="R17" s="384"/>
      <c r="S17" s="384"/>
      <c r="T17" s="384"/>
      <c r="U17" s="384"/>
      <c r="V17" s="384"/>
      <c r="W17" s="385"/>
    </row>
    <row r="18" spans="1:23" ht="12" customHeight="1">
      <c r="B18" s="413"/>
      <c r="C18" s="380" t="str">
        <f>'1（入力はこのシートにしてください）'!$C$18</f>
        <v xml:space="preserve">（おところ）　　　（電話） </v>
      </c>
      <c r="D18" s="381"/>
      <c r="E18" s="381"/>
      <c r="F18" s="381"/>
      <c r="G18" s="381"/>
      <c r="H18" s="381"/>
      <c r="I18" s="381"/>
      <c r="J18" s="381"/>
      <c r="K18" s="381"/>
      <c r="L18" s="381"/>
      <c r="M18" s="381"/>
      <c r="N18" s="381"/>
      <c r="O18" s="381"/>
      <c r="P18" s="381"/>
      <c r="Q18" s="381"/>
      <c r="R18" s="381"/>
      <c r="S18" s="381"/>
      <c r="T18" s="381"/>
      <c r="U18" s="381"/>
      <c r="V18" s="381"/>
      <c r="W18" s="382"/>
    </row>
    <row r="19" spans="1:23" ht="24" customHeight="1">
      <c r="B19" s="414"/>
      <c r="C19" s="383" t="str">
        <f>IF('1（入力はこのシートにしてください）'!$C$19="","",'1（入力はこのシートにしてください）'!$C$19)</f>
        <v/>
      </c>
      <c r="D19" s="384"/>
      <c r="E19" s="384"/>
      <c r="F19" s="384"/>
      <c r="G19" s="384"/>
      <c r="H19" s="384"/>
      <c r="I19" s="384"/>
      <c r="J19" s="384"/>
      <c r="K19" s="384"/>
      <c r="L19" s="384"/>
      <c r="M19" s="384"/>
      <c r="N19" s="384"/>
      <c r="O19" s="384"/>
      <c r="P19" s="384"/>
      <c r="Q19" s="384"/>
      <c r="R19" s="384"/>
      <c r="S19" s="384"/>
      <c r="T19" s="384"/>
      <c r="U19" s="384"/>
      <c r="V19" s="384"/>
      <c r="W19" s="385"/>
    </row>
    <row r="20" spans="1:23" ht="15.95" customHeight="1">
      <c r="B20" s="496" t="s">
        <v>66</v>
      </c>
      <c r="C20" s="497"/>
      <c r="D20" s="497"/>
      <c r="E20" s="497"/>
      <c r="F20" s="497"/>
      <c r="G20" s="497"/>
      <c r="H20" s="497"/>
      <c r="I20" s="497"/>
      <c r="J20" s="497"/>
      <c r="K20" s="497"/>
      <c r="L20" s="497"/>
      <c r="M20" s="497"/>
      <c r="N20" s="497"/>
      <c r="O20" s="497"/>
      <c r="P20" s="497"/>
      <c r="Q20" s="497"/>
      <c r="R20" s="497"/>
      <c r="S20" s="497"/>
      <c r="T20" s="497"/>
      <c r="U20" s="497"/>
      <c r="V20" s="497"/>
      <c r="W20" s="498"/>
    </row>
    <row r="21" spans="1:23" ht="27.95" customHeight="1">
      <c r="A21" s="495"/>
      <c r="B21" s="499"/>
      <c r="C21" s="500"/>
      <c r="D21" s="500"/>
      <c r="E21" s="500"/>
      <c r="F21" s="500"/>
      <c r="G21" s="500"/>
      <c r="H21" s="500"/>
      <c r="I21" s="500"/>
      <c r="J21" s="500"/>
      <c r="K21" s="500"/>
      <c r="L21" s="500"/>
      <c r="M21" s="500"/>
      <c r="N21" s="500"/>
      <c r="O21" s="500"/>
      <c r="P21" s="500"/>
      <c r="Q21" s="500"/>
      <c r="R21" s="500"/>
      <c r="S21" s="500"/>
      <c r="T21" s="500"/>
      <c r="U21" s="500"/>
      <c r="V21" s="500"/>
      <c r="W21" s="501"/>
    </row>
    <row r="22" spans="1:23" ht="27.95" customHeight="1">
      <c r="A22" s="495"/>
      <c r="B22" s="499"/>
      <c r="C22" s="500"/>
      <c r="D22" s="500"/>
      <c r="E22" s="500"/>
      <c r="F22" s="500"/>
      <c r="G22" s="500"/>
      <c r="H22" s="500"/>
      <c r="I22" s="500"/>
      <c r="J22" s="500"/>
      <c r="K22" s="500"/>
      <c r="L22" s="500"/>
      <c r="M22" s="500"/>
      <c r="N22" s="500"/>
      <c r="O22" s="500"/>
      <c r="P22" s="500"/>
      <c r="Q22" s="500"/>
      <c r="R22" s="500"/>
      <c r="S22" s="500"/>
      <c r="T22" s="500"/>
      <c r="U22" s="500"/>
      <c r="V22" s="500"/>
      <c r="W22" s="501"/>
    </row>
    <row r="23" spans="1:23" ht="27.95" customHeight="1">
      <c r="A23" s="495"/>
      <c r="B23" s="499"/>
      <c r="C23" s="500"/>
      <c r="D23" s="500"/>
      <c r="E23" s="500"/>
      <c r="F23" s="500"/>
      <c r="G23" s="500"/>
      <c r="H23" s="500"/>
      <c r="I23" s="500"/>
      <c r="J23" s="500"/>
      <c r="K23" s="500"/>
      <c r="L23" s="500"/>
      <c r="M23" s="500"/>
      <c r="N23" s="500"/>
      <c r="O23" s="500"/>
      <c r="P23" s="500"/>
      <c r="Q23" s="500"/>
      <c r="R23" s="500"/>
      <c r="S23" s="500"/>
      <c r="T23" s="500"/>
      <c r="U23" s="500"/>
      <c r="V23" s="500"/>
      <c r="W23" s="501"/>
    </row>
    <row r="24" spans="1:23" ht="24.95" customHeight="1">
      <c r="A24" s="495"/>
      <c r="B24" s="499"/>
      <c r="C24" s="500"/>
      <c r="D24" s="500"/>
      <c r="E24" s="500"/>
      <c r="F24" s="500"/>
      <c r="G24" s="500"/>
      <c r="H24" s="500"/>
      <c r="I24" s="500"/>
      <c r="J24" s="500"/>
      <c r="K24" s="500"/>
      <c r="L24" s="500"/>
      <c r="M24" s="500"/>
      <c r="N24" s="500"/>
      <c r="O24" s="500"/>
      <c r="P24" s="500"/>
      <c r="Q24" s="500"/>
      <c r="R24" s="500"/>
      <c r="S24" s="500"/>
      <c r="T24" s="500"/>
      <c r="U24" s="500"/>
      <c r="V24" s="500"/>
      <c r="W24" s="501"/>
    </row>
    <row r="25" spans="1:23" ht="24.95" customHeight="1">
      <c r="A25" s="495"/>
      <c r="B25" s="499"/>
      <c r="C25" s="500"/>
      <c r="D25" s="500"/>
      <c r="E25" s="500"/>
      <c r="F25" s="500"/>
      <c r="G25" s="500"/>
      <c r="H25" s="500"/>
      <c r="I25" s="500"/>
      <c r="J25" s="500"/>
      <c r="K25" s="500"/>
      <c r="L25" s="500"/>
      <c r="M25" s="500"/>
      <c r="N25" s="500"/>
      <c r="O25" s="500"/>
      <c r="P25" s="500"/>
      <c r="Q25" s="500"/>
      <c r="R25" s="500"/>
      <c r="S25" s="500"/>
      <c r="T25" s="500"/>
      <c r="U25" s="500"/>
      <c r="V25" s="500"/>
      <c r="W25" s="501"/>
    </row>
    <row r="26" spans="1:23" ht="24.95" customHeight="1">
      <c r="A26" s="495"/>
      <c r="B26" s="499"/>
      <c r="C26" s="500"/>
      <c r="D26" s="500"/>
      <c r="E26" s="500"/>
      <c r="F26" s="500"/>
      <c r="G26" s="500"/>
      <c r="H26" s="500"/>
      <c r="I26" s="500"/>
      <c r="J26" s="500"/>
      <c r="K26" s="500"/>
      <c r="L26" s="500"/>
      <c r="M26" s="500"/>
      <c r="N26" s="500"/>
      <c r="O26" s="500"/>
      <c r="P26" s="500"/>
      <c r="Q26" s="500"/>
      <c r="R26" s="500"/>
      <c r="S26" s="500"/>
      <c r="T26" s="500"/>
      <c r="U26" s="500"/>
      <c r="V26" s="500"/>
      <c r="W26" s="501"/>
    </row>
    <row r="27" spans="1:23" ht="24.95" customHeight="1">
      <c r="A27" s="495"/>
      <c r="B27" s="499"/>
      <c r="C27" s="500"/>
      <c r="D27" s="500"/>
      <c r="E27" s="500"/>
      <c r="F27" s="500"/>
      <c r="G27" s="500"/>
      <c r="H27" s="500"/>
      <c r="I27" s="500"/>
      <c r="J27" s="500"/>
      <c r="K27" s="500"/>
      <c r="L27" s="500"/>
      <c r="M27" s="500"/>
      <c r="N27" s="500"/>
      <c r="O27" s="500"/>
      <c r="P27" s="500"/>
      <c r="Q27" s="500"/>
      <c r="R27" s="500"/>
      <c r="S27" s="500"/>
      <c r="T27" s="500"/>
      <c r="U27" s="500"/>
      <c r="V27" s="500"/>
      <c r="W27" s="501"/>
    </row>
    <row r="28" spans="1:23" ht="24.95" customHeight="1">
      <c r="A28" s="495"/>
      <c r="B28" s="499"/>
      <c r="C28" s="500"/>
      <c r="D28" s="500"/>
      <c r="E28" s="500"/>
      <c r="F28" s="500"/>
      <c r="G28" s="500"/>
      <c r="H28" s="500"/>
      <c r="I28" s="500"/>
      <c r="J28" s="500"/>
      <c r="K28" s="500"/>
      <c r="L28" s="500"/>
      <c r="M28" s="500"/>
      <c r="N28" s="500"/>
      <c r="O28" s="500"/>
      <c r="P28" s="500"/>
      <c r="Q28" s="500"/>
      <c r="R28" s="500"/>
      <c r="S28" s="500"/>
      <c r="T28" s="500"/>
      <c r="U28" s="500"/>
      <c r="V28" s="500"/>
      <c r="W28" s="501"/>
    </row>
    <row r="29" spans="1:23" ht="24.95" customHeight="1">
      <c r="A29" s="495"/>
      <c r="B29" s="499"/>
      <c r="C29" s="500"/>
      <c r="D29" s="500"/>
      <c r="E29" s="500"/>
      <c r="F29" s="500"/>
      <c r="G29" s="500"/>
      <c r="H29" s="500"/>
      <c r="I29" s="500"/>
      <c r="J29" s="500"/>
      <c r="K29" s="500"/>
      <c r="L29" s="500"/>
      <c r="M29" s="500"/>
      <c r="N29" s="500"/>
      <c r="O29" s="500"/>
      <c r="P29" s="500"/>
      <c r="Q29" s="500"/>
      <c r="R29" s="500"/>
      <c r="S29" s="500"/>
      <c r="T29" s="500"/>
      <c r="U29" s="500"/>
      <c r="V29" s="500"/>
      <c r="W29" s="501"/>
    </row>
    <row r="30" spans="1:23" ht="24.95" customHeight="1">
      <c r="A30" s="495"/>
      <c r="B30" s="499"/>
      <c r="C30" s="500"/>
      <c r="D30" s="500"/>
      <c r="E30" s="500"/>
      <c r="F30" s="500"/>
      <c r="G30" s="500"/>
      <c r="H30" s="500"/>
      <c r="I30" s="500"/>
      <c r="J30" s="500"/>
      <c r="K30" s="500"/>
      <c r="L30" s="500"/>
      <c r="M30" s="500"/>
      <c r="N30" s="500"/>
      <c r="O30" s="500"/>
      <c r="P30" s="500"/>
      <c r="Q30" s="500"/>
      <c r="R30" s="500"/>
      <c r="S30" s="500"/>
      <c r="T30" s="500"/>
      <c r="U30" s="500"/>
      <c r="V30" s="500"/>
      <c r="W30" s="501"/>
    </row>
    <row r="31" spans="1:23" ht="24.95" customHeight="1">
      <c r="A31" s="495"/>
      <c r="B31" s="499"/>
      <c r="C31" s="500"/>
      <c r="D31" s="500"/>
      <c r="E31" s="500"/>
      <c r="F31" s="500"/>
      <c r="G31" s="500"/>
      <c r="H31" s="500"/>
      <c r="I31" s="500"/>
      <c r="J31" s="500"/>
      <c r="K31" s="500"/>
      <c r="L31" s="500"/>
      <c r="M31" s="500"/>
      <c r="N31" s="500"/>
      <c r="O31" s="500"/>
      <c r="P31" s="500"/>
      <c r="Q31" s="500"/>
      <c r="R31" s="500"/>
      <c r="S31" s="500"/>
      <c r="T31" s="500"/>
      <c r="U31" s="500"/>
      <c r="V31" s="500"/>
      <c r="W31" s="501"/>
    </row>
    <row r="32" spans="1:23" ht="24.95" customHeight="1">
      <c r="A32" s="495"/>
      <c r="B32" s="499"/>
      <c r="C32" s="500"/>
      <c r="D32" s="500"/>
      <c r="E32" s="500"/>
      <c r="F32" s="500"/>
      <c r="G32" s="500"/>
      <c r="H32" s="500"/>
      <c r="I32" s="500"/>
      <c r="J32" s="500"/>
      <c r="K32" s="500"/>
      <c r="L32" s="500"/>
      <c r="M32" s="500"/>
      <c r="N32" s="500"/>
      <c r="O32" s="500"/>
      <c r="P32" s="500"/>
      <c r="Q32" s="500"/>
      <c r="R32" s="500"/>
      <c r="S32" s="500"/>
      <c r="T32" s="500"/>
      <c r="U32" s="500"/>
      <c r="V32" s="500"/>
      <c r="W32" s="501"/>
    </row>
    <row r="33" spans="2:23" ht="24.95" customHeight="1">
      <c r="B33" s="502"/>
      <c r="C33" s="503"/>
      <c r="D33" s="503"/>
      <c r="E33" s="503"/>
      <c r="F33" s="503"/>
      <c r="G33" s="503"/>
      <c r="H33" s="503"/>
      <c r="I33" s="503"/>
      <c r="J33" s="503"/>
      <c r="K33" s="503"/>
      <c r="L33" s="503"/>
      <c r="M33" s="503"/>
      <c r="N33" s="503"/>
      <c r="O33" s="503"/>
      <c r="P33" s="503"/>
      <c r="Q33" s="503"/>
      <c r="R33" s="503"/>
      <c r="S33" s="503"/>
      <c r="T33" s="503"/>
      <c r="U33" s="503"/>
      <c r="V33" s="503"/>
      <c r="W33" s="504"/>
    </row>
    <row r="34" spans="2:23">
      <c r="B34" s="505" t="s">
        <v>67</v>
      </c>
      <c r="C34" s="505"/>
      <c r="D34" s="505"/>
      <c r="E34" s="505"/>
      <c r="F34" s="505"/>
      <c r="G34" s="505"/>
      <c r="H34" s="505"/>
      <c r="I34" s="505"/>
    </row>
    <row r="35" spans="2:23" ht="12" customHeight="1">
      <c r="B35" s="344"/>
      <c r="C35" s="344"/>
      <c r="D35" s="344"/>
      <c r="E35" s="344"/>
      <c r="F35" s="344"/>
      <c r="G35" s="344"/>
      <c r="H35" s="344"/>
      <c r="I35" s="344"/>
      <c r="J35" s="24"/>
      <c r="K35" s="24"/>
      <c r="L35" s="3"/>
      <c r="M35" s="3"/>
      <c r="N35" s="3"/>
      <c r="O35" s="3"/>
      <c r="P35" s="3"/>
      <c r="Q35" s="3"/>
      <c r="R35" s="3"/>
      <c r="S35" s="3"/>
      <c r="T35" s="3"/>
      <c r="U35" s="3"/>
      <c r="V35" s="3"/>
      <c r="W35" s="3"/>
    </row>
    <row r="36" spans="2:23">
      <c r="B36" s="342"/>
      <c r="C36" s="342"/>
      <c r="D36" s="342"/>
      <c r="E36" s="342"/>
      <c r="F36" s="342"/>
      <c r="J36" s="24"/>
      <c r="K36" s="24"/>
      <c r="L36" s="3"/>
      <c r="M36" s="3"/>
      <c r="N36" s="3"/>
      <c r="O36" s="507" t="s">
        <v>68</v>
      </c>
      <c r="P36" s="507"/>
      <c r="Q36" s="507"/>
      <c r="R36" s="507"/>
      <c r="S36" s="3"/>
      <c r="T36" s="3"/>
      <c r="U36" s="3"/>
      <c r="V36" s="3"/>
      <c r="W36" s="3"/>
    </row>
    <row r="37" spans="2:23">
      <c r="B37" s="342"/>
      <c r="C37" s="342"/>
      <c r="D37" s="342"/>
      <c r="E37" s="342"/>
      <c r="F37" s="342"/>
      <c r="J37" s="24"/>
      <c r="K37" s="24"/>
      <c r="L37" s="3"/>
      <c r="M37" s="3"/>
      <c r="N37" s="3"/>
      <c r="O37" s="507"/>
      <c r="P37" s="507"/>
      <c r="Q37" s="507"/>
      <c r="R37" s="507"/>
      <c r="S37" s="3"/>
      <c r="T37" s="3"/>
      <c r="U37" s="3"/>
      <c r="V37" s="3"/>
      <c r="W37" s="3"/>
    </row>
    <row r="38" spans="2:23">
      <c r="J38" s="24"/>
      <c r="K38" s="24"/>
      <c r="L38" s="3"/>
      <c r="M38" s="3"/>
      <c r="N38" s="3"/>
      <c r="O38" s="507" t="s">
        <v>69</v>
      </c>
      <c r="P38" s="507"/>
      <c r="Q38" s="507"/>
      <c r="R38" s="507"/>
      <c r="S38" s="3"/>
      <c r="T38" s="3"/>
      <c r="U38" s="3"/>
      <c r="V38" s="3"/>
      <c r="W38" s="3"/>
    </row>
    <row r="39" spans="2:23">
      <c r="J39" s="24"/>
      <c r="K39" s="24"/>
      <c r="L39" s="3"/>
      <c r="M39" s="3"/>
      <c r="N39" s="3"/>
      <c r="O39" s="507"/>
      <c r="P39" s="507"/>
      <c r="Q39" s="507"/>
      <c r="R39" s="507"/>
      <c r="S39" s="3"/>
      <c r="T39" s="3"/>
      <c r="U39" s="3"/>
      <c r="V39" s="3"/>
      <c r="W39" s="3"/>
    </row>
    <row r="40" spans="2:23">
      <c r="J40" s="24"/>
      <c r="K40" s="24"/>
      <c r="L40" s="3"/>
      <c r="M40" s="3"/>
      <c r="N40" s="3"/>
      <c r="O40" s="3"/>
      <c r="P40" s="3"/>
      <c r="Q40" s="3"/>
      <c r="R40" s="3"/>
      <c r="S40" s="3"/>
      <c r="T40" s="3"/>
      <c r="U40" s="3"/>
      <c r="V40" s="3"/>
      <c r="W40" s="3"/>
    </row>
    <row r="41" spans="2:23">
      <c r="J41" s="24"/>
      <c r="K41" s="24"/>
      <c r="L41" s="3"/>
      <c r="M41" s="3"/>
      <c r="N41" s="3"/>
      <c r="O41" s="3"/>
      <c r="P41" s="3"/>
      <c r="Q41" s="3"/>
      <c r="R41" s="3"/>
      <c r="S41" s="3"/>
      <c r="T41" s="3"/>
      <c r="U41" s="3"/>
      <c r="V41" s="3"/>
      <c r="W41" s="3"/>
    </row>
  </sheetData>
  <sheetProtection sheet="1" objects="1" scenarios="1"/>
  <mergeCells count="73">
    <mergeCell ref="Q8:S9"/>
    <mergeCell ref="J4:W4"/>
    <mergeCell ref="J5:M5"/>
    <mergeCell ref="N5:O5"/>
    <mergeCell ref="Q5:S5"/>
    <mergeCell ref="V5:W5"/>
    <mergeCell ref="W8:W9"/>
    <mergeCell ref="T8:T9"/>
    <mergeCell ref="V8:V9"/>
    <mergeCell ref="U8:U9"/>
    <mergeCell ref="P8:P9"/>
    <mergeCell ref="V12:V13"/>
    <mergeCell ref="T12:T13"/>
    <mergeCell ref="O38:R39"/>
    <mergeCell ref="J10:K11"/>
    <mergeCell ref="Q10:S11"/>
    <mergeCell ref="P10:P11"/>
    <mergeCell ref="J12:K13"/>
    <mergeCell ref="G6:H6"/>
    <mergeCell ref="C7:F9"/>
    <mergeCell ref="C14:I14"/>
    <mergeCell ref="O36:R37"/>
    <mergeCell ref="G12:H12"/>
    <mergeCell ref="B20:W33"/>
    <mergeCell ref="B36:F37"/>
    <mergeCell ref="B34:I35"/>
    <mergeCell ref="C19:W19"/>
    <mergeCell ref="Q12:S13"/>
    <mergeCell ref="J14:K14"/>
    <mergeCell ref="C15:W15"/>
    <mergeCell ref="C16:W16"/>
    <mergeCell ref="Q14:S14"/>
    <mergeCell ref="P12:P13"/>
    <mergeCell ref="U12:U13"/>
    <mergeCell ref="C12:F13"/>
    <mergeCell ref="A2:W2"/>
    <mergeCell ref="A21:A32"/>
    <mergeCell ref="B15:B19"/>
    <mergeCell ref="L12:M13"/>
    <mergeCell ref="N12:O13"/>
    <mergeCell ref="L14:M14"/>
    <mergeCell ref="G13:H13"/>
    <mergeCell ref="B5:B14"/>
    <mergeCell ref="L10:M11"/>
    <mergeCell ref="J3:W3"/>
    <mergeCell ref="C3:I3"/>
    <mergeCell ref="C4:I4"/>
    <mergeCell ref="C5:I5"/>
    <mergeCell ref="C6:F6"/>
    <mergeCell ref="J8:K9"/>
    <mergeCell ref="C10:F11"/>
    <mergeCell ref="G11:H11"/>
    <mergeCell ref="G10:H10"/>
    <mergeCell ref="G9:H9"/>
    <mergeCell ref="N10:O11"/>
    <mergeCell ref="N8:O9"/>
    <mergeCell ref="L8:M9"/>
    <mergeCell ref="B1:C1"/>
    <mergeCell ref="C18:W18"/>
    <mergeCell ref="C17:W17"/>
    <mergeCell ref="G7:H8"/>
    <mergeCell ref="I7:I8"/>
    <mergeCell ref="J7:K7"/>
    <mergeCell ref="L7:M7"/>
    <mergeCell ref="N7:O7"/>
    <mergeCell ref="Q7:S7"/>
    <mergeCell ref="W10:W11"/>
    <mergeCell ref="W12:W13"/>
    <mergeCell ref="N14:O14"/>
    <mergeCell ref="J6:W6"/>
    <mergeCell ref="T10:T11"/>
    <mergeCell ref="U10:U11"/>
    <mergeCell ref="V10:V11"/>
  </mergeCells>
  <phoneticPr fontId="2"/>
  <pageMargins left="0.78740157480314965" right="0.59055118110236227" top="0.78740157480314965" bottom="0.78740157480314965"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1（入力はこのシートにしてください）</vt:lpstr>
      <vt:lpstr>2</vt:lpstr>
      <vt:lpstr>3</vt:lpstr>
      <vt:lpstr>4</vt:lpstr>
      <vt:lpstr>'1（入力はこのシートにしてください）'!Print_Area</vt:lpstr>
      <vt:lpstr>'3'!Print_Area</vt:lpstr>
      <vt:lpstr>'4'!Print_Area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山下晃平</dc:creator>
  <cp:lastModifiedBy> </cp:lastModifiedBy>
  <cp:lastPrinted>2023-03-23T07:36:34Z</cp:lastPrinted>
  <dcterms:created xsi:type="dcterms:W3CDTF">2005-03-16T04:40:57Z</dcterms:created>
  <dcterms:modified xsi:type="dcterms:W3CDTF">2023-03-30T23:58:39Z</dcterms:modified>
</cp:coreProperties>
</file>